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tabRatio="757" activeTab="10"/>
  </bookViews>
  <sheets>
    <sheet name="в1-6" sheetId="1" r:id="rId1"/>
    <sheet name="В7-12" sheetId="2" r:id="rId2"/>
    <sheet name="В13-18" sheetId="3" r:id="rId3"/>
    <sheet name="В19-24" sheetId="4" r:id="rId4"/>
    <sheet name="В25-30" sheetId="5" r:id="rId5"/>
    <sheet name="В31-36" sheetId="6" r:id="rId6"/>
    <sheet name="В37-42" sheetId="7" r:id="rId7"/>
    <sheet name="В43-48" sheetId="8" r:id="rId8"/>
    <sheet name="В49-54" sheetId="9" r:id="rId9"/>
    <sheet name="В55-60" sheetId="10" r:id="rId10"/>
    <sheet name="В61-66" sheetId="11" r:id="rId11"/>
    <sheet name="В67-72" sheetId="12" r:id="rId12"/>
    <sheet name="В73-78" sheetId="13" r:id="rId13"/>
    <sheet name="В79-84" sheetId="14" r:id="rId14"/>
  </sheets>
  <definedNames/>
  <calcPr fullCalcOnLoad="1"/>
</workbook>
</file>

<file path=xl/sharedStrings.xml><?xml version="1.0" encoding="utf-8"?>
<sst xmlns="http://schemas.openxmlformats.org/spreadsheetml/2006/main" count="543" uniqueCount="92">
  <si>
    <t>Y</t>
  </si>
  <si>
    <r>
      <t>X</t>
    </r>
    <r>
      <rPr>
        <b/>
        <vertAlign val="subscript"/>
        <sz val="10"/>
        <rFont val="Arial Cyr"/>
        <family val="0"/>
      </rPr>
      <t>1</t>
    </r>
  </si>
  <si>
    <r>
      <t>X</t>
    </r>
    <r>
      <rPr>
        <b/>
        <vertAlign val="subscript"/>
        <sz val="10"/>
        <rFont val="Arial Cyr"/>
        <family val="0"/>
      </rPr>
      <t>2</t>
    </r>
  </si>
  <si>
    <r>
      <t>X</t>
    </r>
    <r>
      <rPr>
        <b/>
        <vertAlign val="subscript"/>
        <sz val="10"/>
        <rFont val="Arial Cyr"/>
        <family val="0"/>
      </rPr>
      <t>3</t>
    </r>
  </si>
  <si>
    <t>Варіант 1</t>
  </si>
  <si>
    <t>№</t>
  </si>
  <si>
    <t>Варіант 2</t>
  </si>
  <si>
    <t>Варіант 4</t>
  </si>
  <si>
    <t>Варіант 3</t>
  </si>
  <si>
    <t>Варіант 5</t>
  </si>
  <si>
    <t>Варіант 6</t>
  </si>
  <si>
    <t>Варіант 7</t>
  </si>
  <si>
    <t>Варіант 8</t>
  </si>
  <si>
    <t>Варіант 9</t>
  </si>
  <si>
    <t>Варіант10</t>
  </si>
  <si>
    <t>Варіант 11</t>
  </si>
  <si>
    <t>Варіант 12</t>
  </si>
  <si>
    <t>Варіант 13</t>
  </si>
  <si>
    <t>Варіант 14</t>
  </si>
  <si>
    <t>Варіант 15</t>
  </si>
  <si>
    <t>Варіант 16</t>
  </si>
  <si>
    <t>Варіант 17</t>
  </si>
  <si>
    <t>Варіант 18</t>
  </si>
  <si>
    <t>Варіант 20</t>
  </si>
  <si>
    <t>Варіант 21</t>
  </si>
  <si>
    <t>Варіант 22</t>
  </si>
  <si>
    <t>Варіант 23</t>
  </si>
  <si>
    <t>Варіант 24</t>
  </si>
  <si>
    <t>Варіант 25</t>
  </si>
  <si>
    <t>Варіант 26</t>
  </si>
  <si>
    <t>Варіант 27</t>
  </si>
  <si>
    <t>Варіант 28</t>
  </si>
  <si>
    <t>Варіант 29</t>
  </si>
  <si>
    <t>Варіант 30</t>
  </si>
  <si>
    <t>Варіант 19</t>
  </si>
  <si>
    <t>Варіант 34</t>
  </si>
  <si>
    <t>Варіант 38</t>
  </si>
  <si>
    <t>Варіант 37</t>
  </si>
  <si>
    <t>Варіант 35</t>
  </si>
  <si>
    <t>Варіант 36</t>
  </si>
  <si>
    <t>Варіант 33</t>
  </si>
  <si>
    <t>Варіант 31</t>
  </si>
  <si>
    <t>Варіант 32</t>
  </si>
  <si>
    <t>Варіант 39</t>
  </si>
  <si>
    <t>Варіант 40</t>
  </si>
  <si>
    <t>Варіант 41</t>
  </si>
  <si>
    <t>Варіант 42</t>
  </si>
  <si>
    <t>Варіант 43</t>
  </si>
  <si>
    <t>Варіант 44</t>
  </si>
  <si>
    <t>Варіант 45</t>
  </si>
  <si>
    <t>Варіант 46</t>
  </si>
  <si>
    <t>Варіант 47</t>
  </si>
  <si>
    <t>Варіант 48</t>
  </si>
  <si>
    <t>Варіант 49</t>
  </si>
  <si>
    <t>Варіант 50</t>
  </si>
  <si>
    <t>Варіант 51</t>
  </si>
  <si>
    <t>Варіант 52</t>
  </si>
  <si>
    <t>Варіант 53</t>
  </si>
  <si>
    <t>Варіант 54</t>
  </si>
  <si>
    <t>Варіант 55</t>
  </si>
  <si>
    <t>Варіант 56</t>
  </si>
  <si>
    <t>Варіант 57</t>
  </si>
  <si>
    <t>Варіант 58</t>
  </si>
  <si>
    <t>Варіант 59</t>
  </si>
  <si>
    <t>Варіант 60</t>
  </si>
  <si>
    <t>Варіант 61</t>
  </si>
  <si>
    <t>Варіант 62</t>
  </si>
  <si>
    <t>Варіант 63</t>
  </si>
  <si>
    <t>Варіант 64</t>
  </si>
  <si>
    <t>Варіант 65</t>
  </si>
  <si>
    <t>Варіант 66</t>
  </si>
  <si>
    <t>Варіант 67</t>
  </si>
  <si>
    <t>Варіант 68</t>
  </si>
  <si>
    <t>Варіант 69</t>
  </si>
  <si>
    <t>Варіант 70</t>
  </si>
  <si>
    <t>Варіант 71</t>
  </si>
  <si>
    <t>Варіант 72</t>
  </si>
  <si>
    <t>Варіант 73</t>
  </si>
  <si>
    <t>Варіант 74</t>
  </si>
  <si>
    <t>Варіант 75</t>
  </si>
  <si>
    <t>Варіант 76</t>
  </si>
  <si>
    <t>Варіант 77</t>
  </si>
  <si>
    <t>Варіант 78</t>
  </si>
  <si>
    <t>Варіант 79</t>
  </si>
  <si>
    <t>Варіант 80</t>
  </si>
  <si>
    <t>Варіант 81</t>
  </si>
  <si>
    <t>Варіант 82</t>
  </si>
  <si>
    <t>Варіант 83</t>
  </si>
  <si>
    <t>Варіант 84</t>
  </si>
  <si>
    <r>
      <t xml:space="preserve">На основі статистичних даних про продуктивність праці побудувати і дослідити множинну регресійну модель залежності </t>
    </r>
    <r>
      <rPr>
        <b/>
        <sz val="12"/>
        <rFont val="Arial Cyr"/>
        <family val="0"/>
      </rPr>
      <t>продуктивності праці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У (гр.од/людино-год)</t>
    </r>
    <r>
      <rPr>
        <sz val="12"/>
        <rFont val="Arial Cyr"/>
        <family val="0"/>
      </rPr>
      <t xml:space="preserve"> від фондомісткості продукції </t>
    </r>
    <r>
      <rPr>
        <b/>
        <sz val="12"/>
        <rFont val="Arial Cyr"/>
        <family val="0"/>
      </rPr>
      <t>Х</t>
    </r>
    <r>
      <rPr>
        <b/>
        <vertAlign val="subscript"/>
        <sz val="12"/>
        <rFont val="Arial Cyr"/>
        <family val="0"/>
      </rPr>
      <t>1</t>
    </r>
    <r>
      <rPr>
        <b/>
        <sz val="12"/>
        <rFont val="Arial Cyr"/>
        <family val="0"/>
      </rPr>
      <t xml:space="preserve"> (гр.од</t>
    </r>
    <r>
      <rPr>
        <sz val="12"/>
        <rFont val="Arial Cyr"/>
        <family val="0"/>
      </rPr>
      <t xml:space="preserve">), рівня втрат робочого часу </t>
    </r>
    <r>
      <rPr>
        <b/>
        <sz val="12"/>
        <rFont val="Arial Cyr"/>
        <family val="0"/>
      </rPr>
      <t>Х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0"/>
      </rPr>
      <t>(%)</t>
    </r>
    <r>
      <rPr>
        <sz val="12"/>
        <rFont val="Arial Cyr"/>
        <family val="0"/>
      </rPr>
      <t xml:space="preserve"> та стажу роботи співробітників </t>
    </r>
    <r>
      <rPr>
        <b/>
        <sz val="12"/>
        <rFont val="Arial Cyr"/>
        <family val="0"/>
      </rPr>
      <t>Х</t>
    </r>
    <r>
      <rPr>
        <b/>
        <vertAlign val="subscript"/>
        <sz val="12"/>
        <rFont val="Arial Cyr"/>
        <family val="0"/>
      </rPr>
      <t>3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рік)</t>
    </r>
  </si>
  <si>
    <r>
      <t xml:space="preserve">На основі статистичних даних про роздрібний товарообіг побудувати і дослідити множинну регресійну модель залежності </t>
    </r>
    <r>
      <rPr>
        <b/>
        <sz val="10"/>
        <rFont val="Arial Cyr"/>
        <family val="0"/>
      </rPr>
      <t>роздрібного товарообігу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0"/>
      </rPr>
      <t>У</t>
    </r>
    <r>
      <rPr>
        <sz val="10"/>
        <rFont val="Arial Cyr"/>
        <family val="0"/>
      </rPr>
      <t>) від кількості підприємств роздрібної торгівлі (</t>
    </r>
    <r>
      <rPr>
        <b/>
        <sz val="10"/>
        <rFont val="Arial Cyr"/>
        <family val="0"/>
      </rPr>
      <t>Х</t>
    </r>
    <r>
      <rPr>
        <b/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), всіх наданих платних послуг (</t>
    </r>
    <r>
      <rPr>
        <b/>
        <sz val="10"/>
        <rFont val="Arial Cyr"/>
        <family val="0"/>
      </rPr>
      <t>Х</t>
    </r>
    <r>
      <rPr>
        <b/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 та обсягу укладених угод на біржах (</t>
    </r>
    <r>
      <rPr>
        <b/>
        <sz val="10"/>
        <rFont val="Arial Cyr"/>
        <family val="0"/>
      </rPr>
      <t>Х</t>
    </r>
    <r>
      <rPr>
        <b/>
        <vertAlign val="subscript"/>
        <sz val="10"/>
        <rFont val="Arial Cyr"/>
        <family val="0"/>
      </rPr>
      <t>3</t>
    </r>
    <r>
      <rPr>
        <sz val="10"/>
        <rFont val="Arial Cyr"/>
        <family val="0"/>
      </rPr>
      <t>)</t>
    </r>
  </si>
  <si>
    <r>
      <t xml:space="preserve">На основі статистичних даних про продуктивність праці побудувати і дослідити множинну регресійну модель залежності </t>
    </r>
    <r>
      <rPr>
        <b/>
        <sz val="12"/>
        <rFont val="Arial Cyr"/>
        <family val="0"/>
      </rPr>
      <t>продуктивності праці У</t>
    </r>
    <r>
      <rPr>
        <sz val="12"/>
        <rFont val="Arial Cyr"/>
        <family val="0"/>
      </rPr>
      <t xml:space="preserve"> (</t>
    </r>
    <r>
      <rPr>
        <b/>
        <sz val="12"/>
        <rFont val="Arial Cyr"/>
        <family val="0"/>
      </rPr>
      <t>гр.од/людино-год</t>
    </r>
    <r>
      <rPr>
        <sz val="12"/>
        <rFont val="Arial Cyr"/>
        <family val="0"/>
      </rPr>
      <t xml:space="preserve">) від фондомісткості продукції </t>
    </r>
    <r>
      <rPr>
        <b/>
        <sz val="12"/>
        <rFont val="Arial Cyr"/>
        <family val="0"/>
      </rPr>
      <t>Х</t>
    </r>
    <r>
      <rPr>
        <b/>
        <vertAlign val="subscript"/>
        <sz val="12"/>
        <rFont val="Arial Cyr"/>
        <family val="0"/>
      </rPr>
      <t>1</t>
    </r>
    <r>
      <rPr>
        <sz val="12"/>
        <rFont val="Arial Cyr"/>
        <family val="0"/>
      </rPr>
      <t xml:space="preserve"> (</t>
    </r>
    <r>
      <rPr>
        <b/>
        <sz val="12"/>
        <rFont val="Arial Cyr"/>
        <family val="0"/>
      </rPr>
      <t>гр.од</t>
    </r>
    <r>
      <rPr>
        <sz val="12"/>
        <rFont val="Arial Cyr"/>
        <family val="0"/>
      </rPr>
      <t>), коефіцієнту плинності робочої сили</t>
    </r>
    <r>
      <rPr>
        <b/>
        <sz val="12"/>
        <rFont val="Arial Cyr"/>
        <family val="0"/>
      </rPr>
      <t xml:space="preserve"> Х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0"/>
      </rPr>
      <t xml:space="preserve"> (%)</t>
    </r>
    <r>
      <rPr>
        <sz val="12"/>
        <rFont val="Arial Cyr"/>
        <family val="0"/>
      </rPr>
      <t xml:space="preserve"> та рівню втрат робочого часу </t>
    </r>
    <r>
      <rPr>
        <b/>
        <sz val="12"/>
        <rFont val="Arial Cyr"/>
        <family val="0"/>
      </rPr>
      <t>Х</t>
    </r>
    <r>
      <rPr>
        <b/>
        <vertAlign val="subscript"/>
        <sz val="12"/>
        <rFont val="Arial Cyr"/>
        <family val="0"/>
      </rPr>
      <t>3</t>
    </r>
    <r>
      <rPr>
        <b/>
        <sz val="12"/>
        <rFont val="Arial Cyr"/>
        <family val="0"/>
      </rPr>
      <t xml:space="preserve"> (%)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</si>
</sst>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b/>
      <vertAlign val="subscript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2" borderId="5" xfId="0" applyFill="1" applyBorder="1" applyAlignment="1">
      <alignment vertical="justify"/>
    </xf>
    <xf numFmtId="0" fontId="0" fillId="2" borderId="6" xfId="0" applyFill="1" applyBorder="1" applyAlignment="1">
      <alignment vertical="justify"/>
    </xf>
    <xf numFmtId="0" fontId="0" fillId="2" borderId="7" xfId="0" applyFill="1" applyBorder="1" applyAlignment="1">
      <alignment vertical="justify"/>
    </xf>
    <xf numFmtId="0" fontId="0" fillId="2" borderId="8" xfId="0" applyFill="1" applyBorder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9" xfId="0" applyFill="1" applyBorder="1" applyAlignment="1">
      <alignment vertical="justify"/>
    </xf>
    <xf numFmtId="0" fontId="0" fillId="2" borderId="10" xfId="0" applyFill="1" applyBorder="1" applyAlignment="1">
      <alignment vertical="justify"/>
    </xf>
    <xf numFmtId="0" fontId="0" fillId="2" borderId="11" xfId="0" applyFill="1" applyBorder="1" applyAlignment="1">
      <alignment vertical="justify"/>
    </xf>
    <xf numFmtId="0" fontId="0" fillId="2" borderId="12" xfId="0" applyFill="1" applyBorder="1" applyAlignment="1">
      <alignment vertical="justify"/>
    </xf>
    <xf numFmtId="0" fontId="4" fillId="3" borderId="5" xfId="0" applyFont="1" applyFill="1" applyBorder="1" applyAlignment="1">
      <alignment vertical="justify"/>
    </xf>
    <xf numFmtId="0" fontId="4" fillId="3" borderId="6" xfId="0" applyFont="1" applyFill="1" applyBorder="1" applyAlignment="1">
      <alignment vertical="justify"/>
    </xf>
    <xf numFmtId="0" fontId="4" fillId="3" borderId="7" xfId="0" applyFont="1" applyFill="1" applyBorder="1" applyAlignment="1">
      <alignment vertical="justify"/>
    </xf>
    <xf numFmtId="0" fontId="4" fillId="3" borderId="8" xfId="0" applyFont="1" applyFill="1" applyBorder="1" applyAlignment="1">
      <alignment vertical="justify"/>
    </xf>
    <xf numFmtId="0" fontId="4" fillId="3" borderId="0" xfId="0" applyFont="1" applyFill="1" applyBorder="1" applyAlignment="1">
      <alignment vertical="justify"/>
    </xf>
    <xf numFmtId="0" fontId="4" fillId="3" borderId="9" xfId="0" applyFont="1" applyFill="1" applyBorder="1" applyAlignment="1">
      <alignment vertical="justify"/>
    </xf>
    <xf numFmtId="0" fontId="4" fillId="3" borderId="10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12" xfId="0" applyFont="1" applyFill="1" applyBorder="1" applyAlignment="1">
      <alignment vertical="justify"/>
    </xf>
    <xf numFmtId="0" fontId="4" fillId="4" borderId="5" xfId="0" applyFont="1" applyFill="1" applyBorder="1" applyAlignment="1">
      <alignment vertical="justify"/>
    </xf>
    <xf numFmtId="0" fontId="4" fillId="4" borderId="6" xfId="0" applyFont="1" applyFill="1" applyBorder="1" applyAlignment="1">
      <alignment vertical="justify"/>
    </xf>
    <xf numFmtId="0" fontId="4" fillId="4" borderId="7" xfId="0" applyFont="1" applyFill="1" applyBorder="1" applyAlignment="1">
      <alignment vertical="justify"/>
    </xf>
    <xf numFmtId="0" fontId="4" fillId="4" borderId="8" xfId="0" applyFont="1" applyFill="1" applyBorder="1" applyAlignment="1">
      <alignment vertical="justify"/>
    </xf>
    <xf numFmtId="0" fontId="4" fillId="4" borderId="0" xfId="0" applyFont="1" applyFill="1" applyBorder="1" applyAlignment="1">
      <alignment vertical="justify"/>
    </xf>
    <xf numFmtId="0" fontId="4" fillId="4" borderId="9" xfId="0" applyFont="1" applyFill="1" applyBorder="1" applyAlignment="1">
      <alignment vertical="justify"/>
    </xf>
    <xf numFmtId="0" fontId="4" fillId="4" borderId="10" xfId="0" applyFont="1" applyFill="1" applyBorder="1" applyAlignment="1">
      <alignment vertical="justify"/>
    </xf>
    <xf numFmtId="0" fontId="4" fillId="4" borderId="11" xfId="0" applyFont="1" applyFill="1" applyBorder="1" applyAlignment="1">
      <alignment vertical="justify"/>
    </xf>
    <xf numFmtId="0" fontId="4" fillId="4" borderId="12" xfId="0" applyFont="1" applyFill="1" applyBorder="1" applyAlignment="1">
      <alignment vertical="justify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A1:R62"/>
  <sheetViews>
    <sheetView workbookViewId="0" topLeftCell="A31">
      <selection activeCell="M44" sqref="M44:R50"/>
    </sheetView>
  </sheetViews>
  <sheetFormatPr defaultColWidth="9.00390625" defaultRowHeight="12.75"/>
  <cols>
    <col min="1" max="1" width="7.25390625" style="0" customWidth="1"/>
    <col min="6" max="6" width="4.00390625" style="0" customWidth="1"/>
  </cols>
  <sheetData>
    <row r="1" spans="2:12" ht="13.5" thickBot="1">
      <c r="B1" s="12" t="s">
        <v>4</v>
      </c>
      <c r="C1" s="11"/>
      <c r="D1" s="11"/>
      <c r="E1" s="11"/>
      <c r="F1" s="3"/>
      <c r="G1" s="11" t="s">
        <v>6</v>
      </c>
      <c r="H1" s="11"/>
      <c r="I1" s="11"/>
      <c r="J1" s="11"/>
      <c r="K1" s="11"/>
      <c r="L1" s="3"/>
    </row>
    <row r="2" spans="1:18" ht="14.25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13" t="s">
        <v>3</v>
      </c>
      <c r="L2" s="3"/>
      <c r="M2" s="15" t="s">
        <v>90</v>
      </c>
      <c r="N2" s="16"/>
      <c r="O2" s="16"/>
      <c r="P2" s="16"/>
      <c r="Q2" s="16"/>
      <c r="R2" s="17"/>
    </row>
    <row r="3" spans="1:18" ht="12.75">
      <c r="A3" s="1">
        <v>1</v>
      </c>
      <c r="B3" s="6">
        <v>55.26</v>
      </c>
      <c r="C3" s="6">
        <v>7</v>
      </c>
      <c r="D3" s="6">
        <v>11.8</v>
      </c>
      <c r="E3" s="6">
        <v>9.7</v>
      </c>
      <c r="F3" s="4"/>
      <c r="G3" s="1">
        <v>1</v>
      </c>
      <c r="H3" s="6">
        <v>54.26</v>
      </c>
      <c r="I3" s="6">
        <v>8</v>
      </c>
      <c r="J3" s="6">
        <v>11.8</v>
      </c>
      <c r="K3" s="14">
        <v>9.7</v>
      </c>
      <c r="L3" s="10"/>
      <c r="M3" s="18"/>
      <c r="N3" s="19"/>
      <c r="O3" s="19"/>
      <c r="P3" s="19"/>
      <c r="Q3" s="19"/>
      <c r="R3" s="20"/>
    </row>
    <row r="4" spans="1:18" ht="12.75">
      <c r="A4" s="1">
        <v>2</v>
      </c>
      <c r="B4" s="6">
        <v>47.34</v>
      </c>
      <c r="C4" s="6">
        <v>9</v>
      </c>
      <c r="D4" s="6">
        <v>10.8</v>
      </c>
      <c r="E4" s="6">
        <v>9.4</v>
      </c>
      <c r="F4" s="4"/>
      <c r="G4" s="1">
        <v>2</v>
      </c>
      <c r="H4" s="6">
        <v>49.34</v>
      </c>
      <c r="I4" s="6">
        <v>9</v>
      </c>
      <c r="J4" s="6">
        <v>10.5</v>
      </c>
      <c r="K4" s="14">
        <v>7.4</v>
      </c>
      <c r="L4" s="10"/>
      <c r="M4" s="18"/>
      <c r="N4" s="19"/>
      <c r="O4" s="19"/>
      <c r="P4" s="19"/>
      <c r="Q4" s="19"/>
      <c r="R4" s="20"/>
    </row>
    <row r="5" spans="1:18" ht="12.75">
      <c r="A5" s="1">
        <v>3</v>
      </c>
      <c r="B5" s="6">
        <v>52.34</v>
      </c>
      <c r="C5" s="6">
        <v>11</v>
      </c>
      <c r="D5" s="6">
        <v>11.9</v>
      </c>
      <c r="E5" s="6">
        <v>9.1</v>
      </c>
      <c r="F5" s="4"/>
      <c r="G5" s="1">
        <v>3</v>
      </c>
      <c r="H5" s="6">
        <v>52.34</v>
      </c>
      <c r="I5" s="6">
        <v>11</v>
      </c>
      <c r="J5" s="6">
        <v>11.9</v>
      </c>
      <c r="K5" s="14">
        <v>9.1</v>
      </c>
      <c r="L5" s="10"/>
      <c r="M5" s="18"/>
      <c r="N5" s="19"/>
      <c r="O5" s="19"/>
      <c r="P5" s="19"/>
      <c r="Q5" s="19"/>
      <c r="R5" s="20"/>
    </row>
    <row r="6" spans="1:18" ht="12.75">
      <c r="A6" s="1">
        <v>4</v>
      </c>
      <c r="B6" s="6">
        <v>73.48</v>
      </c>
      <c r="C6" s="6">
        <v>15</v>
      </c>
      <c r="D6" s="6">
        <v>12.9</v>
      </c>
      <c r="E6" s="6">
        <v>7.9</v>
      </c>
      <c r="F6" s="4"/>
      <c r="G6" s="1">
        <v>4</v>
      </c>
      <c r="H6" s="6">
        <v>73.48</v>
      </c>
      <c r="I6" s="6">
        <v>11</v>
      </c>
      <c r="J6" s="6">
        <v>13.8</v>
      </c>
      <c r="K6" s="14">
        <v>7.9</v>
      </c>
      <c r="L6" s="10"/>
      <c r="M6" s="18"/>
      <c r="N6" s="19"/>
      <c r="O6" s="19"/>
      <c r="P6" s="19"/>
      <c r="Q6" s="19"/>
      <c r="R6" s="20"/>
    </row>
    <row r="7" spans="1:18" ht="12.75">
      <c r="A7" s="1">
        <v>5</v>
      </c>
      <c r="B7" s="6">
        <v>67.34</v>
      </c>
      <c r="C7" s="6">
        <v>12</v>
      </c>
      <c r="D7" s="6">
        <v>12.4</v>
      </c>
      <c r="E7" s="6">
        <v>8.4</v>
      </c>
      <c r="F7" s="4"/>
      <c r="G7" s="1">
        <v>5</v>
      </c>
      <c r="H7" s="6">
        <v>67.34</v>
      </c>
      <c r="I7" s="6">
        <v>12</v>
      </c>
      <c r="J7" s="6">
        <v>12.4</v>
      </c>
      <c r="K7" s="14">
        <v>8.4</v>
      </c>
      <c r="L7" s="10"/>
      <c r="M7" s="18"/>
      <c r="N7" s="19"/>
      <c r="O7" s="19"/>
      <c r="P7" s="19"/>
      <c r="Q7" s="19"/>
      <c r="R7" s="20"/>
    </row>
    <row r="8" spans="1:18" ht="13.5" thickBot="1">
      <c r="A8" s="1">
        <v>6</v>
      </c>
      <c r="B8" s="6">
        <v>46.37</v>
      </c>
      <c r="C8" s="6">
        <v>7</v>
      </c>
      <c r="D8" s="6">
        <v>13.1</v>
      </c>
      <c r="E8" s="6">
        <v>10.1</v>
      </c>
      <c r="F8" s="4"/>
      <c r="G8" s="1">
        <v>6</v>
      </c>
      <c r="H8" s="6">
        <v>46.37</v>
      </c>
      <c r="I8" s="6">
        <v>6</v>
      </c>
      <c r="J8" s="6">
        <v>13.1</v>
      </c>
      <c r="K8" s="14">
        <v>10.1</v>
      </c>
      <c r="L8" s="10"/>
      <c r="M8" s="21"/>
      <c r="N8" s="22"/>
      <c r="O8" s="22"/>
      <c r="P8" s="22"/>
      <c r="Q8" s="22"/>
      <c r="R8" s="23"/>
    </row>
    <row r="9" spans="1:12" ht="12.75">
      <c r="A9" s="1">
        <v>7</v>
      </c>
      <c r="B9" s="6">
        <v>61.37</v>
      </c>
      <c r="C9" s="6">
        <v>8</v>
      </c>
      <c r="D9" s="6">
        <v>15.4</v>
      </c>
      <c r="E9" s="6">
        <v>9.7</v>
      </c>
      <c r="F9" s="4"/>
      <c r="G9" s="1">
        <v>7</v>
      </c>
      <c r="H9" s="6">
        <v>64.37</v>
      </c>
      <c r="I9" s="6">
        <v>8</v>
      </c>
      <c r="J9" s="6">
        <v>17.4</v>
      </c>
      <c r="K9" s="6">
        <v>9.7</v>
      </c>
      <c r="L9" s="10"/>
    </row>
    <row r="10" spans="1:12" ht="12.75">
      <c r="A10" s="1">
        <v>8</v>
      </c>
      <c r="B10" s="6">
        <v>86.14</v>
      </c>
      <c r="C10" s="6">
        <v>10</v>
      </c>
      <c r="D10" s="6">
        <v>13.9</v>
      </c>
      <c r="E10" s="6">
        <v>10.6</v>
      </c>
      <c r="F10" s="4"/>
      <c r="G10" s="1">
        <v>8</v>
      </c>
      <c r="H10" s="6">
        <v>86.14</v>
      </c>
      <c r="I10" s="6">
        <v>10</v>
      </c>
      <c r="J10" s="6">
        <v>13.9</v>
      </c>
      <c r="K10" s="6">
        <v>10.6</v>
      </c>
      <c r="L10" s="10"/>
    </row>
    <row r="11" spans="1:12" ht="12.75">
      <c r="A11" s="1">
        <v>9</v>
      </c>
      <c r="B11" s="6">
        <v>91.34</v>
      </c>
      <c r="C11" s="6">
        <v>11</v>
      </c>
      <c r="D11" s="6">
        <v>14.5</v>
      </c>
      <c r="E11" s="6">
        <v>11.4</v>
      </c>
      <c r="F11" s="4"/>
      <c r="G11" s="1">
        <v>9</v>
      </c>
      <c r="H11" s="6">
        <v>91.34</v>
      </c>
      <c r="I11" s="6">
        <v>11</v>
      </c>
      <c r="J11" s="6">
        <v>14.5</v>
      </c>
      <c r="K11" s="6">
        <v>12.4</v>
      </c>
      <c r="L11" s="10"/>
    </row>
    <row r="12" spans="1:12" ht="12.75">
      <c r="A12" s="1">
        <v>10</v>
      </c>
      <c r="B12" s="6">
        <v>97.34</v>
      </c>
      <c r="C12" s="6">
        <v>10</v>
      </c>
      <c r="D12" s="6">
        <v>14.7</v>
      </c>
      <c r="E12" s="6">
        <v>10.1</v>
      </c>
      <c r="F12" s="4"/>
      <c r="G12" s="1">
        <v>10</v>
      </c>
      <c r="H12" s="6">
        <v>97.34</v>
      </c>
      <c r="I12" s="6">
        <v>9</v>
      </c>
      <c r="J12" s="6">
        <v>14.7</v>
      </c>
      <c r="K12" s="6">
        <v>10.1</v>
      </c>
      <c r="L12" s="10"/>
    </row>
    <row r="13" spans="1:12" ht="12.75">
      <c r="A13" s="1">
        <v>11</v>
      </c>
      <c r="B13" s="6">
        <v>101.54</v>
      </c>
      <c r="C13" s="6">
        <v>11</v>
      </c>
      <c r="D13" s="6">
        <v>15.1</v>
      </c>
      <c r="E13" s="6">
        <v>11.7</v>
      </c>
      <c r="F13" s="4"/>
      <c r="G13" s="1">
        <v>11</v>
      </c>
      <c r="H13" s="9">
        <v>107.54</v>
      </c>
      <c r="I13" s="6">
        <v>21</v>
      </c>
      <c r="J13" s="6">
        <v>15.1</v>
      </c>
      <c r="K13" s="6">
        <v>11.7</v>
      </c>
      <c r="L13" s="10"/>
    </row>
    <row r="14" spans="1:12" ht="12.75">
      <c r="A14" s="1">
        <v>12</v>
      </c>
      <c r="B14" s="6">
        <v>137.89</v>
      </c>
      <c r="C14" s="6">
        <v>11</v>
      </c>
      <c r="D14" s="6">
        <v>11.4</v>
      </c>
      <c r="E14" s="6">
        <v>9.9</v>
      </c>
      <c r="F14" s="4"/>
      <c r="G14" s="1">
        <v>12</v>
      </c>
      <c r="H14" s="6">
        <v>110.89</v>
      </c>
      <c r="I14" s="6">
        <v>10</v>
      </c>
      <c r="J14" s="6">
        <v>11.4</v>
      </c>
      <c r="K14" s="6">
        <v>9.9</v>
      </c>
      <c r="L14" s="10"/>
    </row>
    <row r="15" spans="1:12" ht="12.75">
      <c r="A15" s="1">
        <v>13</v>
      </c>
      <c r="B15" s="6">
        <v>124.69</v>
      </c>
      <c r="C15" s="6">
        <v>12</v>
      </c>
      <c r="D15" s="6">
        <v>15.9</v>
      </c>
      <c r="E15" s="6">
        <v>10.8</v>
      </c>
      <c r="F15" s="4"/>
      <c r="G15" s="1">
        <v>13</v>
      </c>
      <c r="H15" s="6">
        <v>124.69</v>
      </c>
      <c r="I15" s="6">
        <v>11</v>
      </c>
      <c r="J15" s="6">
        <v>15.9</v>
      </c>
      <c r="K15" s="6">
        <v>18.8</v>
      </c>
      <c r="L15" s="10"/>
    </row>
    <row r="16" spans="1:12" ht="12.75">
      <c r="A16" s="1">
        <v>14</v>
      </c>
      <c r="B16" s="6">
        <v>119.34</v>
      </c>
      <c r="C16" s="6">
        <v>13</v>
      </c>
      <c r="D16" s="6">
        <v>16.2</v>
      </c>
      <c r="E16" s="6">
        <v>11.5</v>
      </c>
      <c r="F16" s="4"/>
      <c r="G16" s="1">
        <v>14</v>
      </c>
      <c r="H16" s="6">
        <v>119.34</v>
      </c>
      <c r="I16" s="6">
        <v>12</v>
      </c>
      <c r="J16" s="6">
        <v>16.2</v>
      </c>
      <c r="K16" s="6">
        <v>11.5</v>
      </c>
      <c r="L16" s="10"/>
    </row>
    <row r="17" spans="1:12" ht="12.75">
      <c r="A17" s="1">
        <v>15</v>
      </c>
      <c r="B17" s="6">
        <v>134.27</v>
      </c>
      <c r="C17" s="6">
        <v>13</v>
      </c>
      <c r="D17" s="6">
        <v>16.8</v>
      </c>
      <c r="E17" s="6">
        <v>11.5</v>
      </c>
      <c r="F17" s="4"/>
      <c r="G17" s="1">
        <v>15</v>
      </c>
      <c r="H17" s="6">
        <v>142.27</v>
      </c>
      <c r="I17" s="6">
        <v>13</v>
      </c>
      <c r="J17" s="6">
        <v>16.8</v>
      </c>
      <c r="K17" s="6">
        <v>11.5</v>
      </c>
      <c r="L17" s="10"/>
    </row>
    <row r="18" spans="1:12" ht="12.75">
      <c r="A18" s="1">
        <v>16</v>
      </c>
      <c r="B18" s="6">
        <v>148.94</v>
      </c>
      <c r="C18" s="6">
        <v>14</v>
      </c>
      <c r="D18" s="6">
        <v>17.5</v>
      </c>
      <c r="E18" s="6">
        <v>12.4</v>
      </c>
      <c r="F18" s="4"/>
      <c r="G18" s="1">
        <v>16</v>
      </c>
      <c r="H18" s="6">
        <v>148.94</v>
      </c>
      <c r="I18" s="6">
        <v>14</v>
      </c>
      <c r="J18" s="6">
        <v>16.5</v>
      </c>
      <c r="K18" s="6">
        <v>12.4</v>
      </c>
      <c r="L18" s="10"/>
    </row>
    <row r="19" spans="1:12" ht="12.75">
      <c r="A19" s="1">
        <v>17</v>
      </c>
      <c r="B19" s="6">
        <v>147.37</v>
      </c>
      <c r="C19" s="6">
        <v>15</v>
      </c>
      <c r="D19" s="6">
        <v>18.9</v>
      </c>
      <c r="E19" s="6">
        <v>12.9</v>
      </c>
      <c r="F19" s="4"/>
      <c r="G19" s="1">
        <v>17</v>
      </c>
      <c r="H19" s="6">
        <v>147.37</v>
      </c>
      <c r="I19" s="6">
        <v>15</v>
      </c>
      <c r="J19" s="6">
        <v>17.9</v>
      </c>
      <c r="K19" s="6">
        <v>15.9</v>
      </c>
      <c r="L19" s="10"/>
    </row>
    <row r="20" spans="1:12" ht="12.75">
      <c r="A20" s="1">
        <v>18</v>
      </c>
      <c r="B20" s="6">
        <v>155.74</v>
      </c>
      <c r="C20" s="6">
        <v>17</v>
      </c>
      <c r="D20" s="6">
        <v>18.4</v>
      </c>
      <c r="E20" s="6">
        <v>13.7</v>
      </c>
      <c r="F20" s="4"/>
      <c r="G20" s="1">
        <v>18</v>
      </c>
      <c r="H20" s="6">
        <v>150.74</v>
      </c>
      <c r="I20" s="6">
        <v>15</v>
      </c>
      <c r="J20" s="6">
        <v>18.8</v>
      </c>
      <c r="K20" s="6">
        <v>14.7</v>
      </c>
      <c r="L20" s="10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4"/>
    </row>
    <row r="22" spans="1:12" ht="13.5" thickBot="1">
      <c r="A22" s="11" t="s">
        <v>8</v>
      </c>
      <c r="B22" s="11"/>
      <c r="C22" s="11"/>
      <c r="D22" s="11"/>
      <c r="E22" s="11"/>
      <c r="G22" s="11" t="s">
        <v>7</v>
      </c>
      <c r="H22" s="11"/>
      <c r="I22" s="11"/>
      <c r="J22" s="11"/>
      <c r="K22" s="11"/>
      <c r="L22" s="3"/>
    </row>
    <row r="23" spans="1:18" ht="14.25" customHeight="1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L23" s="3"/>
      <c r="M23" s="15" t="s">
        <v>90</v>
      </c>
      <c r="N23" s="16"/>
      <c r="O23" s="16"/>
      <c r="P23" s="16"/>
      <c r="Q23" s="16"/>
      <c r="R23" s="17"/>
    </row>
    <row r="24" spans="1:18" ht="12.75">
      <c r="A24" s="1">
        <v>1</v>
      </c>
      <c r="B24" s="6">
        <f>B3+2.35</f>
        <v>57.61</v>
      </c>
      <c r="C24" s="6">
        <f>C3-1</f>
        <v>6</v>
      </c>
      <c r="D24" s="6">
        <f>D3+2.02</f>
        <v>13.82</v>
      </c>
      <c r="E24" s="6">
        <f>E3-1.3</f>
        <v>8.399999999999999</v>
      </c>
      <c r="F24" s="4"/>
      <c r="G24" s="1">
        <v>1</v>
      </c>
      <c r="H24" s="6">
        <f>H3+2.05</f>
        <v>56.309999999999995</v>
      </c>
      <c r="I24" s="6">
        <f>I3+2</f>
        <v>10</v>
      </c>
      <c r="J24" s="6">
        <f>J3-1.1</f>
        <v>10.700000000000001</v>
      </c>
      <c r="K24" s="6">
        <f>K3+2.4</f>
        <v>12.1</v>
      </c>
      <c r="L24" s="10"/>
      <c r="M24" s="18"/>
      <c r="N24" s="19"/>
      <c r="O24" s="19"/>
      <c r="P24" s="19"/>
      <c r="Q24" s="19"/>
      <c r="R24" s="20"/>
    </row>
    <row r="25" spans="1:18" ht="12.75">
      <c r="A25" s="1">
        <v>2</v>
      </c>
      <c r="B25" s="6">
        <f aca="true" t="shared" si="0" ref="B25:B41">B4+2.35</f>
        <v>49.690000000000005</v>
      </c>
      <c r="C25" s="6">
        <f aca="true" t="shared" si="1" ref="C25:C41">C4-1</f>
        <v>8</v>
      </c>
      <c r="D25" s="6">
        <f aca="true" t="shared" si="2" ref="D25:D41">D4+2.02</f>
        <v>12.82</v>
      </c>
      <c r="E25" s="6">
        <f aca="true" t="shared" si="3" ref="E25:E41">E4-1.3</f>
        <v>8.1</v>
      </c>
      <c r="F25" s="4"/>
      <c r="G25" s="1">
        <v>2</v>
      </c>
      <c r="H25" s="6">
        <f aca="true" t="shared" si="4" ref="H25:H41">H4+2.05</f>
        <v>51.39</v>
      </c>
      <c r="I25" s="6">
        <f aca="true" t="shared" si="5" ref="I25:I41">I4+2</f>
        <v>11</v>
      </c>
      <c r="J25" s="6">
        <f aca="true" t="shared" si="6" ref="J25:J41">J4-1.1</f>
        <v>9.4</v>
      </c>
      <c r="K25" s="6">
        <f aca="true" t="shared" si="7" ref="K25:K41">K4+2.4</f>
        <v>9.8</v>
      </c>
      <c r="L25" s="10"/>
      <c r="M25" s="18"/>
      <c r="N25" s="19"/>
      <c r="O25" s="19"/>
      <c r="P25" s="19"/>
      <c r="Q25" s="19"/>
      <c r="R25" s="20"/>
    </row>
    <row r="26" spans="1:18" ht="12.75">
      <c r="A26" s="1">
        <v>3</v>
      </c>
      <c r="B26" s="6">
        <f t="shared" si="0"/>
        <v>54.690000000000005</v>
      </c>
      <c r="C26" s="6">
        <f t="shared" si="1"/>
        <v>10</v>
      </c>
      <c r="D26" s="6">
        <f t="shared" si="2"/>
        <v>13.92</v>
      </c>
      <c r="E26" s="6">
        <f t="shared" si="3"/>
        <v>7.8</v>
      </c>
      <c r="F26" s="4"/>
      <c r="G26" s="1">
        <v>3</v>
      </c>
      <c r="H26" s="6">
        <f t="shared" si="4"/>
        <v>54.39</v>
      </c>
      <c r="I26" s="6">
        <f t="shared" si="5"/>
        <v>13</v>
      </c>
      <c r="J26" s="6">
        <f t="shared" si="6"/>
        <v>10.8</v>
      </c>
      <c r="K26" s="6">
        <f t="shared" si="7"/>
        <v>11.5</v>
      </c>
      <c r="L26" s="10"/>
      <c r="M26" s="18"/>
      <c r="N26" s="19"/>
      <c r="O26" s="19"/>
      <c r="P26" s="19"/>
      <c r="Q26" s="19"/>
      <c r="R26" s="20"/>
    </row>
    <row r="27" spans="1:18" ht="12.75">
      <c r="A27" s="1">
        <v>4</v>
      </c>
      <c r="B27" s="6">
        <f t="shared" si="0"/>
        <v>75.83</v>
      </c>
      <c r="C27" s="6">
        <f t="shared" si="1"/>
        <v>14</v>
      </c>
      <c r="D27" s="6">
        <f t="shared" si="2"/>
        <v>14.92</v>
      </c>
      <c r="E27" s="6">
        <f t="shared" si="3"/>
        <v>6.6000000000000005</v>
      </c>
      <c r="F27" s="4"/>
      <c r="G27" s="1">
        <v>4</v>
      </c>
      <c r="H27" s="6">
        <f t="shared" si="4"/>
        <v>75.53</v>
      </c>
      <c r="I27" s="6">
        <f t="shared" si="5"/>
        <v>13</v>
      </c>
      <c r="J27" s="6">
        <f t="shared" si="6"/>
        <v>12.700000000000001</v>
      </c>
      <c r="K27" s="6">
        <f t="shared" si="7"/>
        <v>10.3</v>
      </c>
      <c r="L27" s="10"/>
      <c r="M27" s="18"/>
      <c r="N27" s="19"/>
      <c r="O27" s="19"/>
      <c r="P27" s="19"/>
      <c r="Q27" s="19"/>
      <c r="R27" s="20"/>
    </row>
    <row r="28" spans="1:18" ht="12.75">
      <c r="A28" s="1">
        <v>5</v>
      </c>
      <c r="B28" s="6">
        <f t="shared" si="0"/>
        <v>69.69</v>
      </c>
      <c r="C28" s="6">
        <f t="shared" si="1"/>
        <v>11</v>
      </c>
      <c r="D28" s="6">
        <f t="shared" si="2"/>
        <v>14.42</v>
      </c>
      <c r="E28" s="6">
        <f t="shared" si="3"/>
        <v>7.1000000000000005</v>
      </c>
      <c r="F28" s="4"/>
      <c r="G28" s="1">
        <v>5</v>
      </c>
      <c r="H28" s="6">
        <f t="shared" si="4"/>
        <v>69.39</v>
      </c>
      <c r="I28" s="6">
        <f t="shared" si="5"/>
        <v>14</v>
      </c>
      <c r="J28" s="6">
        <f t="shared" si="6"/>
        <v>11.3</v>
      </c>
      <c r="K28" s="6">
        <f t="shared" si="7"/>
        <v>10.8</v>
      </c>
      <c r="L28" s="10"/>
      <c r="M28" s="18"/>
      <c r="N28" s="19"/>
      <c r="O28" s="19"/>
      <c r="P28" s="19"/>
      <c r="Q28" s="19"/>
      <c r="R28" s="20"/>
    </row>
    <row r="29" spans="1:18" ht="13.5" thickBot="1">
      <c r="A29" s="1">
        <v>6</v>
      </c>
      <c r="B29" s="6">
        <f t="shared" si="0"/>
        <v>48.72</v>
      </c>
      <c r="C29" s="6">
        <f t="shared" si="1"/>
        <v>6</v>
      </c>
      <c r="D29" s="6">
        <f t="shared" si="2"/>
        <v>15.12</v>
      </c>
      <c r="E29" s="6">
        <f t="shared" si="3"/>
        <v>8.799999999999999</v>
      </c>
      <c r="F29" s="4"/>
      <c r="G29" s="1">
        <v>6</v>
      </c>
      <c r="H29" s="6">
        <f t="shared" si="4"/>
        <v>48.419999999999995</v>
      </c>
      <c r="I29" s="6">
        <f t="shared" si="5"/>
        <v>8</v>
      </c>
      <c r="J29" s="6">
        <f t="shared" si="6"/>
        <v>12</v>
      </c>
      <c r="K29" s="6">
        <f t="shared" si="7"/>
        <v>12.5</v>
      </c>
      <c r="L29" s="10"/>
      <c r="M29" s="21"/>
      <c r="N29" s="22"/>
      <c r="O29" s="22"/>
      <c r="P29" s="22"/>
      <c r="Q29" s="22"/>
      <c r="R29" s="23"/>
    </row>
    <row r="30" spans="1:12" ht="12.75">
      <c r="A30" s="1">
        <v>7</v>
      </c>
      <c r="B30" s="6">
        <f t="shared" si="0"/>
        <v>63.72</v>
      </c>
      <c r="C30" s="6">
        <f t="shared" si="1"/>
        <v>7</v>
      </c>
      <c r="D30" s="6">
        <f t="shared" si="2"/>
        <v>17.42</v>
      </c>
      <c r="E30" s="6">
        <f t="shared" si="3"/>
        <v>8.399999999999999</v>
      </c>
      <c r="F30" s="4"/>
      <c r="G30" s="1">
        <v>7</v>
      </c>
      <c r="H30" s="6">
        <f t="shared" si="4"/>
        <v>66.42</v>
      </c>
      <c r="I30" s="6">
        <f t="shared" si="5"/>
        <v>10</v>
      </c>
      <c r="J30" s="6">
        <f t="shared" si="6"/>
        <v>16.299999999999997</v>
      </c>
      <c r="K30" s="6">
        <f t="shared" si="7"/>
        <v>12.1</v>
      </c>
      <c r="L30" s="10"/>
    </row>
    <row r="31" spans="1:12" ht="12.75">
      <c r="A31" s="1">
        <v>8</v>
      </c>
      <c r="B31" s="6">
        <f t="shared" si="0"/>
        <v>88.49</v>
      </c>
      <c r="C31" s="6">
        <f t="shared" si="1"/>
        <v>9</v>
      </c>
      <c r="D31" s="6">
        <f t="shared" si="2"/>
        <v>15.92</v>
      </c>
      <c r="E31" s="6">
        <f t="shared" si="3"/>
        <v>9.299999999999999</v>
      </c>
      <c r="F31" s="4"/>
      <c r="G31" s="1">
        <v>8</v>
      </c>
      <c r="H31" s="6">
        <f t="shared" si="4"/>
        <v>88.19</v>
      </c>
      <c r="I31" s="6">
        <f t="shared" si="5"/>
        <v>12</v>
      </c>
      <c r="J31" s="6">
        <f t="shared" si="6"/>
        <v>12.8</v>
      </c>
      <c r="K31" s="6">
        <f t="shared" si="7"/>
        <v>13</v>
      </c>
      <c r="L31" s="10"/>
    </row>
    <row r="32" spans="1:12" ht="12.75">
      <c r="A32" s="1">
        <v>9</v>
      </c>
      <c r="B32" s="6">
        <f t="shared" si="0"/>
        <v>93.69</v>
      </c>
      <c r="C32" s="6">
        <f t="shared" si="1"/>
        <v>10</v>
      </c>
      <c r="D32" s="6">
        <f t="shared" si="2"/>
        <v>16.52</v>
      </c>
      <c r="E32" s="6">
        <f t="shared" si="3"/>
        <v>10.1</v>
      </c>
      <c r="F32" s="4"/>
      <c r="G32" s="1">
        <v>9</v>
      </c>
      <c r="H32" s="6">
        <f t="shared" si="4"/>
        <v>93.39</v>
      </c>
      <c r="I32" s="6">
        <f t="shared" si="5"/>
        <v>13</v>
      </c>
      <c r="J32" s="6">
        <f t="shared" si="6"/>
        <v>13.4</v>
      </c>
      <c r="K32" s="6">
        <f t="shared" si="7"/>
        <v>14.8</v>
      </c>
      <c r="L32" s="10"/>
    </row>
    <row r="33" spans="1:12" ht="12.75">
      <c r="A33" s="1">
        <v>10</v>
      </c>
      <c r="B33" s="6">
        <f t="shared" si="0"/>
        <v>99.69</v>
      </c>
      <c r="C33" s="6">
        <f t="shared" si="1"/>
        <v>9</v>
      </c>
      <c r="D33" s="6">
        <f t="shared" si="2"/>
        <v>16.72</v>
      </c>
      <c r="E33" s="6">
        <f t="shared" si="3"/>
        <v>8.799999999999999</v>
      </c>
      <c r="F33" s="4"/>
      <c r="G33" s="1">
        <v>10</v>
      </c>
      <c r="H33" s="6">
        <f t="shared" si="4"/>
        <v>99.39</v>
      </c>
      <c r="I33" s="6">
        <f t="shared" si="5"/>
        <v>11</v>
      </c>
      <c r="J33" s="6">
        <f t="shared" si="6"/>
        <v>13.6</v>
      </c>
      <c r="K33" s="6">
        <f t="shared" si="7"/>
        <v>12.5</v>
      </c>
      <c r="L33" s="10"/>
    </row>
    <row r="34" spans="1:12" ht="12.75">
      <c r="A34" s="1">
        <v>11</v>
      </c>
      <c r="B34" s="6">
        <f t="shared" si="0"/>
        <v>103.89</v>
      </c>
      <c r="C34" s="6">
        <f t="shared" si="1"/>
        <v>10</v>
      </c>
      <c r="D34" s="6">
        <f t="shared" si="2"/>
        <v>17.12</v>
      </c>
      <c r="E34" s="6">
        <f t="shared" si="3"/>
        <v>10.399999999999999</v>
      </c>
      <c r="F34" s="4"/>
      <c r="G34" s="1">
        <v>11</v>
      </c>
      <c r="H34" s="6">
        <f t="shared" si="4"/>
        <v>109.59</v>
      </c>
      <c r="I34" s="6">
        <f t="shared" si="5"/>
        <v>23</v>
      </c>
      <c r="J34" s="6">
        <f t="shared" si="6"/>
        <v>14</v>
      </c>
      <c r="K34" s="6">
        <f t="shared" si="7"/>
        <v>14.1</v>
      </c>
      <c r="L34" s="10"/>
    </row>
    <row r="35" spans="1:12" ht="12.75">
      <c r="A35" s="1">
        <v>12</v>
      </c>
      <c r="B35" s="6">
        <f t="shared" si="0"/>
        <v>140.23999999999998</v>
      </c>
      <c r="C35" s="6">
        <f t="shared" si="1"/>
        <v>10</v>
      </c>
      <c r="D35" s="6">
        <f t="shared" si="2"/>
        <v>13.42</v>
      </c>
      <c r="E35" s="6">
        <f t="shared" si="3"/>
        <v>8.6</v>
      </c>
      <c r="F35" s="4"/>
      <c r="G35" s="1">
        <v>12</v>
      </c>
      <c r="H35" s="6">
        <f t="shared" si="4"/>
        <v>112.94</v>
      </c>
      <c r="I35" s="6">
        <f t="shared" si="5"/>
        <v>12</v>
      </c>
      <c r="J35" s="6">
        <f t="shared" si="6"/>
        <v>10.3</v>
      </c>
      <c r="K35" s="6">
        <f t="shared" si="7"/>
        <v>12.3</v>
      </c>
      <c r="L35" s="10"/>
    </row>
    <row r="36" spans="1:12" ht="12.75">
      <c r="A36" s="1">
        <v>13</v>
      </c>
      <c r="B36" s="6">
        <f t="shared" si="0"/>
        <v>127.03999999999999</v>
      </c>
      <c r="C36" s="6">
        <f t="shared" si="1"/>
        <v>11</v>
      </c>
      <c r="D36" s="6">
        <f t="shared" si="2"/>
        <v>17.92</v>
      </c>
      <c r="E36" s="6">
        <f t="shared" si="3"/>
        <v>9.5</v>
      </c>
      <c r="F36" s="4"/>
      <c r="G36" s="1">
        <v>13</v>
      </c>
      <c r="H36" s="6">
        <f t="shared" si="4"/>
        <v>126.74</v>
      </c>
      <c r="I36" s="6">
        <f t="shared" si="5"/>
        <v>13</v>
      </c>
      <c r="J36" s="6">
        <f t="shared" si="6"/>
        <v>14.8</v>
      </c>
      <c r="K36" s="6">
        <f t="shared" si="7"/>
        <v>21.2</v>
      </c>
      <c r="L36" s="10"/>
    </row>
    <row r="37" spans="1:12" ht="12.75">
      <c r="A37" s="1">
        <v>14</v>
      </c>
      <c r="B37" s="6">
        <f t="shared" si="0"/>
        <v>121.69</v>
      </c>
      <c r="C37" s="6">
        <f t="shared" si="1"/>
        <v>12</v>
      </c>
      <c r="D37" s="6">
        <f t="shared" si="2"/>
        <v>18.22</v>
      </c>
      <c r="E37" s="6">
        <f t="shared" si="3"/>
        <v>10.2</v>
      </c>
      <c r="F37" s="4"/>
      <c r="G37" s="1">
        <v>14</v>
      </c>
      <c r="H37" s="6">
        <f t="shared" si="4"/>
        <v>121.39</v>
      </c>
      <c r="I37" s="6">
        <f t="shared" si="5"/>
        <v>14</v>
      </c>
      <c r="J37" s="6">
        <f t="shared" si="6"/>
        <v>15.1</v>
      </c>
      <c r="K37" s="6">
        <f t="shared" si="7"/>
        <v>13.9</v>
      </c>
      <c r="L37" s="10"/>
    </row>
    <row r="38" spans="1:12" ht="12.75">
      <c r="A38" s="1">
        <v>15</v>
      </c>
      <c r="B38" s="6">
        <f t="shared" si="0"/>
        <v>136.62</v>
      </c>
      <c r="C38" s="6">
        <f t="shared" si="1"/>
        <v>12</v>
      </c>
      <c r="D38" s="6">
        <f t="shared" si="2"/>
        <v>18.82</v>
      </c>
      <c r="E38" s="6">
        <f t="shared" si="3"/>
        <v>10.2</v>
      </c>
      <c r="F38" s="4"/>
      <c r="G38" s="1">
        <v>15</v>
      </c>
      <c r="H38" s="6">
        <f t="shared" si="4"/>
        <v>144.32000000000002</v>
      </c>
      <c r="I38" s="6">
        <f t="shared" si="5"/>
        <v>15</v>
      </c>
      <c r="J38" s="6">
        <f t="shared" si="6"/>
        <v>15.700000000000001</v>
      </c>
      <c r="K38" s="6">
        <f t="shared" si="7"/>
        <v>13.9</v>
      </c>
      <c r="L38" s="10"/>
    </row>
    <row r="39" spans="1:12" ht="12.75">
      <c r="A39" s="1">
        <v>16</v>
      </c>
      <c r="B39" s="6">
        <f t="shared" si="0"/>
        <v>151.29</v>
      </c>
      <c r="C39" s="6">
        <f t="shared" si="1"/>
        <v>13</v>
      </c>
      <c r="D39" s="6">
        <f t="shared" si="2"/>
        <v>19.52</v>
      </c>
      <c r="E39" s="6">
        <f t="shared" si="3"/>
        <v>11.1</v>
      </c>
      <c r="F39" s="4"/>
      <c r="G39" s="1">
        <v>16</v>
      </c>
      <c r="H39" s="6">
        <f t="shared" si="4"/>
        <v>150.99</v>
      </c>
      <c r="I39" s="6">
        <f t="shared" si="5"/>
        <v>16</v>
      </c>
      <c r="J39" s="6">
        <f t="shared" si="6"/>
        <v>15.4</v>
      </c>
      <c r="K39" s="6">
        <f t="shared" si="7"/>
        <v>14.8</v>
      </c>
      <c r="L39" s="10"/>
    </row>
    <row r="40" spans="1:12" ht="12.75">
      <c r="A40" s="1">
        <v>17</v>
      </c>
      <c r="B40" s="6">
        <f t="shared" si="0"/>
        <v>149.72</v>
      </c>
      <c r="C40" s="6">
        <f t="shared" si="1"/>
        <v>14</v>
      </c>
      <c r="D40" s="6">
        <f t="shared" si="2"/>
        <v>20.919999999999998</v>
      </c>
      <c r="E40" s="6">
        <f t="shared" si="3"/>
        <v>11.6</v>
      </c>
      <c r="F40" s="4"/>
      <c r="G40" s="1">
        <v>17</v>
      </c>
      <c r="H40" s="6">
        <f t="shared" si="4"/>
        <v>149.42000000000002</v>
      </c>
      <c r="I40" s="6">
        <f t="shared" si="5"/>
        <v>17</v>
      </c>
      <c r="J40" s="6">
        <f t="shared" si="6"/>
        <v>16.799999999999997</v>
      </c>
      <c r="K40" s="6">
        <f t="shared" si="7"/>
        <v>18.3</v>
      </c>
      <c r="L40" s="10"/>
    </row>
    <row r="41" spans="1:12" ht="12.75">
      <c r="A41" s="1">
        <v>18</v>
      </c>
      <c r="B41" s="6">
        <f t="shared" si="0"/>
        <v>158.09</v>
      </c>
      <c r="C41" s="6">
        <f t="shared" si="1"/>
        <v>16</v>
      </c>
      <c r="D41" s="6">
        <f t="shared" si="2"/>
        <v>20.419999999999998</v>
      </c>
      <c r="E41" s="6">
        <f t="shared" si="3"/>
        <v>12.399999999999999</v>
      </c>
      <c r="F41" s="4"/>
      <c r="G41" s="1">
        <v>18</v>
      </c>
      <c r="H41" s="6">
        <f t="shared" si="4"/>
        <v>152.79000000000002</v>
      </c>
      <c r="I41" s="6">
        <f t="shared" si="5"/>
        <v>17</v>
      </c>
      <c r="J41" s="6">
        <f t="shared" si="6"/>
        <v>17.7</v>
      </c>
      <c r="K41" s="6">
        <f t="shared" si="7"/>
        <v>17.099999999999998</v>
      </c>
      <c r="L41" s="10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</row>
    <row r="43" spans="1:12" ht="13.5" thickBot="1">
      <c r="A43" s="11" t="s">
        <v>9</v>
      </c>
      <c r="B43" s="11"/>
      <c r="C43" s="11"/>
      <c r="D43" s="11"/>
      <c r="E43" s="11"/>
      <c r="G43" s="11" t="s">
        <v>10</v>
      </c>
      <c r="H43" s="11"/>
      <c r="I43" s="11"/>
      <c r="J43" s="11"/>
      <c r="K43" s="11"/>
      <c r="L43" s="3"/>
    </row>
    <row r="44" spans="1:18" ht="14.25" customHeight="1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L44" s="3"/>
      <c r="M44" s="15" t="s">
        <v>90</v>
      </c>
      <c r="N44" s="16"/>
      <c r="O44" s="16"/>
      <c r="P44" s="16"/>
      <c r="Q44" s="16"/>
      <c r="R44" s="17"/>
    </row>
    <row r="45" spans="1:18" ht="12.75">
      <c r="A45" s="1">
        <v>1</v>
      </c>
      <c r="B45" s="6">
        <f>B24+3.11</f>
        <v>60.72</v>
      </c>
      <c r="C45" s="6">
        <f>C24+3</f>
        <v>9</v>
      </c>
      <c r="D45" s="6">
        <f>D24-2.32</f>
        <v>11.5</v>
      </c>
      <c r="E45" s="6">
        <f>E24-1.8</f>
        <v>6.599999999999999</v>
      </c>
      <c r="F45" s="4"/>
      <c r="G45" s="1">
        <v>1</v>
      </c>
      <c r="H45" s="6">
        <f>H24+3.62</f>
        <v>59.92999999999999</v>
      </c>
      <c r="I45" s="6">
        <f>I24+3</f>
        <v>13</v>
      </c>
      <c r="J45" s="6">
        <f>D24-2.15</f>
        <v>11.67</v>
      </c>
      <c r="K45" s="6">
        <f>K24+2.11</f>
        <v>14.209999999999999</v>
      </c>
      <c r="L45" s="10"/>
      <c r="M45" s="18"/>
      <c r="N45" s="19"/>
      <c r="O45" s="19"/>
      <c r="P45" s="19"/>
      <c r="Q45" s="19"/>
      <c r="R45" s="20"/>
    </row>
    <row r="46" spans="1:18" ht="12.75">
      <c r="A46" s="1">
        <v>2</v>
      </c>
      <c r="B46" s="6">
        <f aca="true" t="shared" si="8" ref="B46:B62">B25+3.11</f>
        <v>52.800000000000004</v>
      </c>
      <c r="C46" s="6">
        <f aca="true" t="shared" si="9" ref="C46:C62">C25+3</f>
        <v>11</v>
      </c>
      <c r="D46" s="6">
        <f aca="true" t="shared" si="10" ref="D46:D62">D25-2.32</f>
        <v>10.5</v>
      </c>
      <c r="E46" s="6">
        <f aca="true" t="shared" si="11" ref="E46:E62">E25-1.8</f>
        <v>6.3</v>
      </c>
      <c r="F46" s="4"/>
      <c r="G46" s="1">
        <v>2</v>
      </c>
      <c r="H46" s="6">
        <f aca="true" t="shared" si="12" ref="H46:H62">H25+3.62</f>
        <v>55.01</v>
      </c>
      <c r="I46" s="6">
        <f aca="true" t="shared" si="13" ref="I46:I62">I25+3</f>
        <v>14</v>
      </c>
      <c r="J46" s="6">
        <f aca="true" t="shared" si="14" ref="J46:J62">D25-2.15</f>
        <v>10.67</v>
      </c>
      <c r="K46" s="6">
        <f aca="true" t="shared" si="15" ref="K46:K62">K25+2.11</f>
        <v>11.91</v>
      </c>
      <c r="L46" s="10"/>
      <c r="M46" s="18"/>
      <c r="N46" s="19"/>
      <c r="O46" s="19"/>
      <c r="P46" s="19"/>
      <c r="Q46" s="19"/>
      <c r="R46" s="20"/>
    </row>
    <row r="47" spans="1:18" ht="12.75">
      <c r="A47" s="1">
        <v>3</v>
      </c>
      <c r="B47" s="6">
        <f t="shared" si="8"/>
        <v>57.800000000000004</v>
      </c>
      <c r="C47" s="6">
        <f t="shared" si="9"/>
        <v>13</v>
      </c>
      <c r="D47" s="6">
        <f t="shared" si="10"/>
        <v>11.6</v>
      </c>
      <c r="E47" s="6">
        <f t="shared" si="11"/>
        <v>6</v>
      </c>
      <c r="F47" s="4"/>
      <c r="G47" s="1">
        <v>3</v>
      </c>
      <c r="H47" s="6">
        <f t="shared" si="12"/>
        <v>58.01</v>
      </c>
      <c r="I47" s="6">
        <f t="shared" si="13"/>
        <v>16</v>
      </c>
      <c r="J47" s="6">
        <f t="shared" si="14"/>
        <v>11.77</v>
      </c>
      <c r="K47" s="6">
        <f t="shared" si="15"/>
        <v>13.61</v>
      </c>
      <c r="L47" s="10"/>
      <c r="M47" s="18"/>
      <c r="N47" s="19"/>
      <c r="O47" s="19"/>
      <c r="P47" s="19"/>
      <c r="Q47" s="19"/>
      <c r="R47" s="20"/>
    </row>
    <row r="48" spans="1:18" ht="12.75">
      <c r="A48" s="1">
        <v>4</v>
      </c>
      <c r="B48" s="6">
        <f t="shared" si="8"/>
        <v>78.94</v>
      </c>
      <c r="C48" s="6">
        <f t="shared" si="9"/>
        <v>17</v>
      </c>
      <c r="D48" s="6">
        <f t="shared" si="10"/>
        <v>12.6</v>
      </c>
      <c r="E48" s="6">
        <f t="shared" si="11"/>
        <v>4.800000000000001</v>
      </c>
      <c r="F48" s="4"/>
      <c r="G48" s="1">
        <v>4</v>
      </c>
      <c r="H48" s="6">
        <f t="shared" si="12"/>
        <v>79.15</v>
      </c>
      <c r="I48" s="6">
        <f t="shared" si="13"/>
        <v>16</v>
      </c>
      <c r="J48" s="6">
        <f t="shared" si="14"/>
        <v>12.77</v>
      </c>
      <c r="K48" s="6">
        <f t="shared" si="15"/>
        <v>12.41</v>
      </c>
      <c r="L48" s="10"/>
      <c r="M48" s="18"/>
      <c r="N48" s="19"/>
      <c r="O48" s="19"/>
      <c r="P48" s="19"/>
      <c r="Q48" s="19"/>
      <c r="R48" s="20"/>
    </row>
    <row r="49" spans="1:18" ht="12.75">
      <c r="A49" s="1">
        <v>5</v>
      </c>
      <c r="B49" s="6">
        <f t="shared" si="8"/>
        <v>72.8</v>
      </c>
      <c r="C49" s="6">
        <f t="shared" si="9"/>
        <v>14</v>
      </c>
      <c r="D49" s="6">
        <f t="shared" si="10"/>
        <v>12.1</v>
      </c>
      <c r="E49" s="6">
        <f t="shared" si="11"/>
        <v>5.300000000000001</v>
      </c>
      <c r="F49" s="4"/>
      <c r="G49" s="1">
        <v>5</v>
      </c>
      <c r="H49" s="6">
        <f t="shared" si="12"/>
        <v>73.01</v>
      </c>
      <c r="I49" s="6">
        <f t="shared" si="13"/>
        <v>17</v>
      </c>
      <c r="J49" s="6">
        <f t="shared" si="14"/>
        <v>12.27</v>
      </c>
      <c r="K49" s="6">
        <f t="shared" si="15"/>
        <v>12.91</v>
      </c>
      <c r="L49" s="10"/>
      <c r="M49" s="18"/>
      <c r="N49" s="19"/>
      <c r="O49" s="19"/>
      <c r="P49" s="19"/>
      <c r="Q49" s="19"/>
      <c r="R49" s="20"/>
    </row>
    <row r="50" spans="1:18" ht="13.5" thickBot="1">
      <c r="A50" s="1">
        <v>6</v>
      </c>
      <c r="B50" s="6">
        <f t="shared" si="8"/>
        <v>51.83</v>
      </c>
      <c r="C50" s="6">
        <f t="shared" si="9"/>
        <v>9</v>
      </c>
      <c r="D50" s="6">
        <f t="shared" si="10"/>
        <v>12.799999999999999</v>
      </c>
      <c r="E50" s="6">
        <f t="shared" si="11"/>
        <v>6.999999999999999</v>
      </c>
      <c r="F50" s="4"/>
      <c r="G50" s="1">
        <v>6</v>
      </c>
      <c r="H50" s="6">
        <f t="shared" si="12"/>
        <v>52.03999999999999</v>
      </c>
      <c r="I50" s="6">
        <f t="shared" si="13"/>
        <v>11</v>
      </c>
      <c r="J50" s="6">
        <f t="shared" si="14"/>
        <v>12.969999999999999</v>
      </c>
      <c r="K50" s="6">
        <f t="shared" si="15"/>
        <v>14.61</v>
      </c>
      <c r="L50" s="10"/>
      <c r="M50" s="21"/>
      <c r="N50" s="22"/>
      <c r="O50" s="22"/>
      <c r="P50" s="22"/>
      <c r="Q50" s="22"/>
      <c r="R50" s="23"/>
    </row>
    <row r="51" spans="1:12" ht="12.75">
      <c r="A51" s="1">
        <v>7</v>
      </c>
      <c r="B51" s="6">
        <f t="shared" si="8"/>
        <v>66.83</v>
      </c>
      <c r="C51" s="6">
        <f t="shared" si="9"/>
        <v>10</v>
      </c>
      <c r="D51" s="6">
        <f t="shared" si="10"/>
        <v>15.100000000000001</v>
      </c>
      <c r="E51" s="6">
        <f t="shared" si="11"/>
        <v>6.599999999999999</v>
      </c>
      <c r="F51" s="4"/>
      <c r="G51" s="1">
        <v>7</v>
      </c>
      <c r="H51" s="6">
        <f t="shared" si="12"/>
        <v>70.04</v>
      </c>
      <c r="I51" s="6">
        <f t="shared" si="13"/>
        <v>13</v>
      </c>
      <c r="J51" s="6">
        <f t="shared" si="14"/>
        <v>15.270000000000001</v>
      </c>
      <c r="K51" s="6">
        <f t="shared" si="15"/>
        <v>14.209999999999999</v>
      </c>
      <c r="L51" s="10"/>
    </row>
    <row r="52" spans="1:12" ht="12.75">
      <c r="A52" s="1">
        <v>8</v>
      </c>
      <c r="B52" s="6">
        <f t="shared" si="8"/>
        <v>91.6</v>
      </c>
      <c r="C52" s="6">
        <f t="shared" si="9"/>
        <v>12</v>
      </c>
      <c r="D52" s="6">
        <f t="shared" si="10"/>
        <v>13.6</v>
      </c>
      <c r="E52" s="6">
        <f t="shared" si="11"/>
        <v>7.499999999999999</v>
      </c>
      <c r="F52" s="4"/>
      <c r="G52" s="1">
        <v>8</v>
      </c>
      <c r="H52" s="6">
        <f t="shared" si="12"/>
        <v>91.81</v>
      </c>
      <c r="I52" s="6">
        <f t="shared" si="13"/>
        <v>15</v>
      </c>
      <c r="J52" s="6">
        <f t="shared" si="14"/>
        <v>13.77</v>
      </c>
      <c r="K52" s="6">
        <f t="shared" si="15"/>
        <v>15.11</v>
      </c>
      <c r="L52" s="10"/>
    </row>
    <row r="53" spans="1:12" ht="12.75">
      <c r="A53" s="1">
        <v>9</v>
      </c>
      <c r="B53" s="6">
        <f t="shared" si="8"/>
        <v>96.8</v>
      </c>
      <c r="C53" s="6">
        <f t="shared" si="9"/>
        <v>13</v>
      </c>
      <c r="D53" s="6">
        <f t="shared" si="10"/>
        <v>14.2</v>
      </c>
      <c r="E53" s="6">
        <f t="shared" si="11"/>
        <v>8.299999999999999</v>
      </c>
      <c r="F53" s="4"/>
      <c r="G53" s="1">
        <v>9</v>
      </c>
      <c r="H53" s="6">
        <f t="shared" si="12"/>
        <v>97.01</v>
      </c>
      <c r="I53" s="6">
        <f t="shared" si="13"/>
        <v>16</v>
      </c>
      <c r="J53" s="6">
        <f t="shared" si="14"/>
        <v>14.37</v>
      </c>
      <c r="K53" s="6">
        <f t="shared" si="15"/>
        <v>16.91</v>
      </c>
      <c r="L53" s="10"/>
    </row>
    <row r="54" spans="1:12" ht="12.75">
      <c r="A54" s="1">
        <v>10</v>
      </c>
      <c r="B54" s="6">
        <f t="shared" si="8"/>
        <v>102.8</v>
      </c>
      <c r="C54" s="6">
        <f t="shared" si="9"/>
        <v>12</v>
      </c>
      <c r="D54" s="6">
        <f t="shared" si="10"/>
        <v>14.399999999999999</v>
      </c>
      <c r="E54" s="6">
        <f t="shared" si="11"/>
        <v>6.999999999999999</v>
      </c>
      <c r="F54" s="4"/>
      <c r="G54" s="1">
        <v>10</v>
      </c>
      <c r="H54" s="6">
        <f t="shared" si="12"/>
        <v>103.01</v>
      </c>
      <c r="I54" s="6">
        <f t="shared" si="13"/>
        <v>14</v>
      </c>
      <c r="J54" s="6">
        <f t="shared" si="14"/>
        <v>14.569999999999999</v>
      </c>
      <c r="K54" s="6">
        <f t="shared" si="15"/>
        <v>14.61</v>
      </c>
      <c r="L54" s="10"/>
    </row>
    <row r="55" spans="1:12" ht="12.75">
      <c r="A55" s="1">
        <v>11</v>
      </c>
      <c r="B55" s="6">
        <f t="shared" si="8"/>
        <v>107</v>
      </c>
      <c r="C55" s="6">
        <f t="shared" si="9"/>
        <v>13</v>
      </c>
      <c r="D55" s="6">
        <f t="shared" si="10"/>
        <v>14.8</v>
      </c>
      <c r="E55" s="6">
        <f t="shared" si="11"/>
        <v>8.599999999999998</v>
      </c>
      <c r="F55" s="4"/>
      <c r="G55" s="1">
        <v>11</v>
      </c>
      <c r="H55" s="6">
        <f t="shared" si="12"/>
        <v>113.21000000000001</v>
      </c>
      <c r="I55" s="6">
        <f t="shared" si="13"/>
        <v>26</v>
      </c>
      <c r="J55" s="6">
        <f t="shared" si="14"/>
        <v>14.97</v>
      </c>
      <c r="K55" s="6">
        <f t="shared" si="15"/>
        <v>16.21</v>
      </c>
      <c r="L55" s="10"/>
    </row>
    <row r="56" spans="1:12" ht="12.75">
      <c r="A56" s="1">
        <v>12</v>
      </c>
      <c r="B56" s="6">
        <f t="shared" si="8"/>
        <v>143.35</v>
      </c>
      <c r="C56" s="6">
        <f t="shared" si="9"/>
        <v>13</v>
      </c>
      <c r="D56" s="6">
        <f t="shared" si="10"/>
        <v>11.1</v>
      </c>
      <c r="E56" s="6">
        <f t="shared" si="11"/>
        <v>6.8</v>
      </c>
      <c r="F56" s="4"/>
      <c r="G56" s="1">
        <v>12</v>
      </c>
      <c r="H56" s="6">
        <f t="shared" si="12"/>
        <v>116.56</v>
      </c>
      <c r="I56" s="6">
        <f t="shared" si="13"/>
        <v>15</v>
      </c>
      <c r="J56" s="6">
        <f t="shared" si="14"/>
        <v>11.27</v>
      </c>
      <c r="K56" s="6">
        <f t="shared" si="15"/>
        <v>14.41</v>
      </c>
      <c r="L56" s="10"/>
    </row>
    <row r="57" spans="1:12" ht="12.75">
      <c r="A57" s="1">
        <v>13</v>
      </c>
      <c r="B57" s="6">
        <f t="shared" si="8"/>
        <v>130.15</v>
      </c>
      <c r="C57" s="6">
        <f t="shared" si="9"/>
        <v>14</v>
      </c>
      <c r="D57" s="6">
        <f t="shared" si="10"/>
        <v>15.600000000000001</v>
      </c>
      <c r="E57" s="6">
        <f t="shared" si="11"/>
        <v>7.7</v>
      </c>
      <c r="F57" s="4"/>
      <c r="G57" s="1">
        <v>13</v>
      </c>
      <c r="H57" s="6">
        <f t="shared" si="12"/>
        <v>130.35999999999999</v>
      </c>
      <c r="I57" s="6">
        <f t="shared" si="13"/>
        <v>16</v>
      </c>
      <c r="J57" s="6">
        <f t="shared" si="14"/>
        <v>15.770000000000001</v>
      </c>
      <c r="K57" s="6">
        <f t="shared" si="15"/>
        <v>23.31</v>
      </c>
      <c r="L57" s="10"/>
    </row>
    <row r="58" spans="1:12" ht="12.75">
      <c r="A58" s="1">
        <v>14</v>
      </c>
      <c r="B58" s="6">
        <f t="shared" si="8"/>
        <v>124.8</v>
      </c>
      <c r="C58" s="6">
        <f t="shared" si="9"/>
        <v>15</v>
      </c>
      <c r="D58" s="6">
        <f t="shared" si="10"/>
        <v>15.899999999999999</v>
      </c>
      <c r="E58" s="6">
        <f t="shared" si="11"/>
        <v>8.399999999999999</v>
      </c>
      <c r="F58" s="4"/>
      <c r="G58" s="1">
        <v>14</v>
      </c>
      <c r="H58" s="6">
        <f t="shared" si="12"/>
        <v>125.01</v>
      </c>
      <c r="I58" s="6">
        <f t="shared" si="13"/>
        <v>17</v>
      </c>
      <c r="J58" s="6">
        <f t="shared" si="14"/>
        <v>16.07</v>
      </c>
      <c r="K58" s="6">
        <f t="shared" si="15"/>
        <v>16.01</v>
      </c>
      <c r="L58" s="10"/>
    </row>
    <row r="59" spans="1:12" ht="12.75">
      <c r="A59" s="1">
        <v>15</v>
      </c>
      <c r="B59" s="6">
        <f t="shared" si="8"/>
        <v>139.73000000000002</v>
      </c>
      <c r="C59" s="6">
        <f t="shared" si="9"/>
        <v>15</v>
      </c>
      <c r="D59" s="6">
        <f t="shared" si="10"/>
        <v>16.5</v>
      </c>
      <c r="E59" s="6">
        <f t="shared" si="11"/>
        <v>8.399999999999999</v>
      </c>
      <c r="F59" s="4"/>
      <c r="G59" s="1">
        <v>15</v>
      </c>
      <c r="H59" s="6">
        <f t="shared" si="12"/>
        <v>147.94000000000003</v>
      </c>
      <c r="I59" s="6">
        <f t="shared" si="13"/>
        <v>18</v>
      </c>
      <c r="J59" s="6">
        <f t="shared" si="14"/>
        <v>16.67</v>
      </c>
      <c r="K59" s="6">
        <f t="shared" si="15"/>
        <v>16.01</v>
      </c>
      <c r="L59" s="10"/>
    </row>
    <row r="60" spans="1:12" ht="12.75">
      <c r="A60" s="1">
        <v>16</v>
      </c>
      <c r="B60" s="6">
        <f t="shared" si="8"/>
        <v>154.4</v>
      </c>
      <c r="C60" s="6">
        <f t="shared" si="9"/>
        <v>16</v>
      </c>
      <c r="D60" s="6">
        <f t="shared" si="10"/>
        <v>17.2</v>
      </c>
      <c r="E60" s="6">
        <f t="shared" si="11"/>
        <v>9.299999999999999</v>
      </c>
      <c r="F60" s="4"/>
      <c r="G60" s="1">
        <v>16</v>
      </c>
      <c r="H60" s="6">
        <f t="shared" si="12"/>
        <v>154.61</v>
      </c>
      <c r="I60" s="6">
        <f t="shared" si="13"/>
        <v>19</v>
      </c>
      <c r="J60" s="6">
        <f t="shared" si="14"/>
        <v>17.37</v>
      </c>
      <c r="K60" s="6">
        <f t="shared" si="15"/>
        <v>16.91</v>
      </c>
      <c r="L60" s="10"/>
    </row>
    <row r="61" spans="1:12" ht="12.75">
      <c r="A61" s="1">
        <v>17</v>
      </c>
      <c r="B61" s="6">
        <f t="shared" si="8"/>
        <v>152.83</v>
      </c>
      <c r="C61" s="6">
        <f t="shared" si="9"/>
        <v>17</v>
      </c>
      <c r="D61" s="6">
        <f t="shared" si="10"/>
        <v>18.599999999999998</v>
      </c>
      <c r="E61" s="6">
        <f t="shared" si="11"/>
        <v>9.799999999999999</v>
      </c>
      <c r="F61" s="4"/>
      <c r="G61" s="1">
        <v>17</v>
      </c>
      <c r="H61" s="6">
        <f t="shared" si="12"/>
        <v>153.04000000000002</v>
      </c>
      <c r="I61" s="6">
        <f t="shared" si="13"/>
        <v>20</v>
      </c>
      <c r="J61" s="6">
        <f t="shared" si="14"/>
        <v>18.77</v>
      </c>
      <c r="K61" s="6">
        <f t="shared" si="15"/>
        <v>20.41</v>
      </c>
      <c r="L61" s="10"/>
    </row>
    <row r="62" spans="1:12" ht="12.75">
      <c r="A62" s="1">
        <v>18</v>
      </c>
      <c r="B62" s="6">
        <f t="shared" si="8"/>
        <v>161.20000000000002</v>
      </c>
      <c r="C62" s="6">
        <f t="shared" si="9"/>
        <v>19</v>
      </c>
      <c r="D62" s="6">
        <f t="shared" si="10"/>
        <v>18.099999999999998</v>
      </c>
      <c r="E62" s="6">
        <f t="shared" si="11"/>
        <v>10.599999999999998</v>
      </c>
      <c r="F62" s="4"/>
      <c r="G62" s="1">
        <v>18</v>
      </c>
      <c r="H62" s="6">
        <f t="shared" si="12"/>
        <v>156.41000000000003</v>
      </c>
      <c r="I62" s="6">
        <f t="shared" si="13"/>
        <v>20</v>
      </c>
      <c r="J62" s="6">
        <f t="shared" si="14"/>
        <v>18.27</v>
      </c>
      <c r="K62" s="6">
        <f t="shared" si="15"/>
        <v>19.209999999999997</v>
      </c>
      <c r="L62" s="10"/>
    </row>
  </sheetData>
  <mergeCells count="9">
    <mergeCell ref="M2:R8"/>
    <mergeCell ref="M23:R29"/>
    <mergeCell ref="M44:R50"/>
    <mergeCell ref="A43:E43"/>
    <mergeCell ref="G43:K43"/>
    <mergeCell ref="B1:E1"/>
    <mergeCell ref="G1:K1"/>
    <mergeCell ref="A22:E22"/>
    <mergeCell ref="G22:K2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52"/>
  </sheetPr>
  <dimension ref="A1:S63"/>
  <sheetViews>
    <sheetView workbookViewId="0" topLeftCell="A52">
      <selection activeCell="M44" sqref="M44:S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59</v>
      </c>
      <c r="C1" s="11"/>
      <c r="D1" s="11"/>
      <c r="E1" s="11"/>
      <c r="F1" s="3"/>
      <c r="G1" s="11" t="s">
        <v>60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33" t="s">
        <v>91</v>
      </c>
      <c r="N2" s="34"/>
      <c r="O2" s="34"/>
      <c r="P2" s="34"/>
      <c r="Q2" s="34"/>
      <c r="R2" s="34"/>
      <c r="S2" s="35"/>
    </row>
    <row r="3" spans="1:19" ht="12.75">
      <c r="A3" s="1">
        <v>1</v>
      </c>
      <c r="B3" s="6">
        <v>51</v>
      </c>
      <c r="C3" s="6">
        <v>70</v>
      </c>
      <c r="D3" s="8">
        <v>13</v>
      </c>
      <c r="E3" s="6">
        <v>2.7</v>
      </c>
      <c r="F3" s="4"/>
      <c r="G3" s="1">
        <v>1</v>
      </c>
      <c r="H3" s="8">
        <f>B3+2</f>
        <v>53</v>
      </c>
      <c r="I3" s="8">
        <f>C3+1</f>
        <v>71</v>
      </c>
      <c r="J3" s="8">
        <f>D3+2.2</f>
        <v>15.2</v>
      </c>
      <c r="K3" s="6">
        <f>E3+2.3</f>
        <v>5</v>
      </c>
      <c r="M3" s="36"/>
      <c r="N3" s="37"/>
      <c r="O3" s="37"/>
      <c r="P3" s="37"/>
      <c r="Q3" s="37"/>
      <c r="R3" s="37"/>
      <c r="S3" s="38"/>
    </row>
    <row r="4" spans="1:19" ht="12.75">
      <c r="A4" s="1">
        <v>2</v>
      </c>
      <c r="B4" s="6">
        <v>52</v>
      </c>
      <c r="C4" s="6">
        <v>72</v>
      </c>
      <c r="D4" s="8">
        <v>12.5</v>
      </c>
      <c r="E4" s="6">
        <v>2.8</v>
      </c>
      <c r="F4" s="4"/>
      <c r="G4" s="1">
        <v>2</v>
      </c>
      <c r="H4" s="8">
        <f aca="true" t="shared" si="0" ref="H4:H20">B4+2</f>
        <v>54</v>
      </c>
      <c r="I4" s="8">
        <f aca="true" t="shared" si="1" ref="I4:I20">C4+1</f>
        <v>73</v>
      </c>
      <c r="J4" s="8">
        <f aca="true" t="shared" si="2" ref="J4:J20">D4+2.2</f>
        <v>14.7</v>
      </c>
      <c r="K4" s="6">
        <f aca="true" t="shared" si="3" ref="K4:K20">E4+2.3</f>
        <v>5.1</v>
      </c>
      <c r="M4" s="36"/>
      <c r="N4" s="37"/>
      <c r="O4" s="37"/>
      <c r="P4" s="37"/>
      <c r="Q4" s="37"/>
      <c r="R4" s="37"/>
      <c r="S4" s="38"/>
    </row>
    <row r="5" spans="1:19" ht="12.75">
      <c r="A5" s="1">
        <v>3</v>
      </c>
      <c r="B5" s="6">
        <v>52</v>
      </c>
      <c r="C5" s="6">
        <v>72</v>
      </c>
      <c r="D5" s="8">
        <v>12</v>
      </c>
      <c r="E5" s="6">
        <v>3</v>
      </c>
      <c r="F5" s="4"/>
      <c r="G5" s="1">
        <v>3</v>
      </c>
      <c r="H5" s="8">
        <f t="shared" si="0"/>
        <v>54</v>
      </c>
      <c r="I5" s="8">
        <f t="shared" si="1"/>
        <v>73</v>
      </c>
      <c r="J5" s="8">
        <f t="shared" si="2"/>
        <v>14.2</v>
      </c>
      <c r="K5" s="6">
        <f t="shared" si="3"/>
        <v>5.3</v>
      </c>
      <c r="M5" s="36"/>
      <c r="N5" s="37"/>
      <c r="O5" s="37"/>
      <c r="P5" s="37"/>
      <c r="Q5" s="37"/>
      <c r="R5" s="37"/>
      <c r="S5" s="38"/>
    </row>
    <row r="6" spans="1:19" ht="12.75">
      <c r="A6" s="1">
        <v>4</v>
      </c>
      <c r="B6" s="6">
        <v>53</v>
      </c>
      <c r="C6" s="6">
        <v>73</v>
      </c>
      <c r="D6" s="8">
        <v>11</v>
      </c>
      <c r="E6" s="6">
        <v>3.2</v>
      </c>
      <c r="F6" s="4"/>
      <c r="G6" s="1">
        <v>4</v>
      </c>
      <c r="H6" s="8">
        <f t="shared" si="0"/>
        <v>55</v>
      </c>
      <c r="I6" s="8">
        <f t="shared" si="1"/>
        <v>74</v>
      </c>
      <c r="J6" s="8">
        <f t="shared" si="2"/>
        <v>13.2</v>
      </c>
      <c r="K6" s="6">
        <f t="shared" si="3"/>
        <v>5.5</v>
      </c>
      <c r="M6" s="36"/>
      <c r="N6" s="37"/>
      <c r="O6" s="37"/>
      <c r="P6" s="37"/>
      <c r="Q6" s="37"/>
      <c r="R6" s="37"/>
      <c r="S6" s="38"/>
    </row>
    <row r="7" spans="1:19" ht="12.75">
      <c r="A7" s="1">
        <v>5</v>
      </c>
      <c r="B7" s="6">
        <v>54</v>
      </c>
      <c r="C7" s="6">
        <v>70</v>
      </c>
      <c r="D7" s="8">
        <v>10.1</v>
      </c>
      <c r="E7" s="6">
        <v>3.2</v>
      </c>
      <c r="F7" s="4"/>
      <c r="G7" s="1">
        <v>5</v>
      </c>
      <c r="H7" s="8">
        <f t="shared" si="0"/>
        <v>56</v>
      </c>
      <c r="I7" s="8">
        <f t="shared" si="1"/>
        <v>71</v>
      </c>
      <c r="J7" s="8">
        <f t="shared" si="2"/>
        <v>12.3</v>
      </c>
      <c r="K7" s="6">
        <f t="shared" si="3"/>
        <v>5.5</v>
      </c>
      <c r="M7" s="36"/>
      <c r="N7" s="37"/>
      <c r="O7" s="37"/>
      <c r="P7" s="37"/>
      <c r="Q7" s="37"/>
      <c r="R7" s="37"/>
      <c r="S7" s="38"/>
    </row>
    <row r="8" spans="1:19" ht="12.75">
      <c r="A8" s="1">
        <v>6</v>
      </c>
      <c r="B8" s="6">
        <v>55</v>
      </c>
      <c r="C8" s="6">
        <v>67</v>
      </c>
      <c r="D8" s="8">
        <v>9</v>
      </c>
      <c r="E8" s="6">
        <v>3.3</v>
      </c>
      <c r="F8" s="4"/>
      <c r="G8" s="1">
        <v>6</v>
      </c>
      <c r="H8" s="8">
        <f t="shared" si="0"/>
        <v>57</v>
      </c>
      <c r="I8" s="8">
        <f t="shared" si="1"/>
        <v>68</v>
      </c>
      <c r="J8" s="8">
        <f t="shared" si="2"/>
        <v>11.2</v>
      </c>
      <c r="K8" s="6">
        <f t="shared" si="3"/>
        <v>5.6</v>
      </c>
      <c r="M8" s="36"/>
      <c r="N8" s="37"/>
      <c r="O8" s="37"/>
      <c r="P8" s="37"/>
      <c r="Q8" s="37"/>
      <c r="R8" s="37"/>
      <c r="S8" s="38"/>
    </row>
    <row r="9" spans="1:19" ht="13.5" thickBot="1">
      <c r="A9" s="1">
        <v>7</v>
      </c>
      <c r="B9" s="6">
        <v>57</v>
      </c>
      <c r="C9" s="6">
        <v>68</v>
      </c>
      <c r="D9" s="8">
        <v>8.5</v>
      </c>
      <c r="E9" s="6">
        <v>3.4</v>
      </c>
      <c r="F9" s="4"/>
      <c r="G9" s="1">
        <v>7</v>
      </c>
      <c r="H9" s="8">
        <f t="shared" si="0"/>
        <v>59</v>
      </c>
      <c r="I9" s="8">
        <f t="shared" si="1"/>
        <v>69</v>
      </c>
      <c r="J9" s="8">
        <f t="shared" si="2"/>
        <v>10.7</v>
      </c>
      <c r="K9" s="6">
        <f t="shared" si="3"/>
        <v>5.699999999999999</v>
      </c>
      <c r="M9" s="39"/>
      <c r="N9" s="40"/>
      <c r="O9" s="40"/>
      <c r="P9" s="40"/>
      <c r="Q9" s="40"/>
      <c r="R9" s="40"/>
      <c r="S9" s="41"/>
    </row>
    <row r="10" spans="1:11" ht="12.75">
      <c r="A10" s="1">
        <v>8</v>
      </c>
      <c r="B10" s="6">
        <v>52</v>
      </c>
      <c r="C10" s="6">
        <v>62</v>
      </c>
      <c r="D10" s="8">
        <v>8.2</v>
      </c>
      <c r="E10" s="6">
        <v>3.6</v>
      </c>
      <c r="F10" s="4"/>
      <c r="G10" s="1">
        <v>8</v>
      </c>
      <c r="H10" s="8">
        <f t="shared" si="0"/>
        <v>54</v>
      </c>
      <c r="I10" s="8">
        <f t="shared" si="1"/>
        <v>63</v>
      </c>
      <c r="J10" s="8">
        <f t="shared" si="2"/>
        <v>10.399999999999999</v>
      </c>
      <c r="K10" s="6">
        <f t="shared" si="3"/>
        <v>5.9</v>
      </c>
    </row>
    <row r="11" spans="1:11" ht="12.75">
      <c r="A11" s="1">
        <v>9</v>
      </c>
      <c r="B11" s="6">
        <v>60</v>
      </c>
      <c r="C11" s="6">
        <v>72</v>
      </c>
      <c r="D11" s="8">
        <v>8</v>
      </c>
      <c r="E11" s="6">
        <v>3.7</v>
      </c>
      <c r="F11" s="4"/>
      <c r="G11" s="1">
        <v>9</v>
      </c>
      <c r="H11" s="8">
        <f t="shared" si="0"/>
        <v>62</v>
      </c>
      <c r="I11" s="8">
        <f t="shared" si="1"/>
        <v>73</v>
      </c>
      <c r="J11" s="8">
        <f t="shared" si="2"/>
        <v>10.2</v>
      </c>
      <c r="K11" s="6">
        <f t="shared" si="3"/>
        <v>6</v>
      </c>
    </row>
    <row r="12" spans="1:11" ht="12.75">
      <c r="A12" s="1">
        <v>10</v>
      </c>
      <c r="B12" s="6">
        <v>60</v>
      </c>
      <c r="C12" s="6">
        <v>73</v>
      </c>
      <c r="D12" s="8">
        <v>5.5</v>
      </c>
      <c r="E12" s="6">
        <v>3.7</v>
      </c>
      <c r="F12" s="4"/>
      <c r="G12" s="1">
        <v>10</v>
      </c>
      <c r="H12" s="8">
        <f t="shared" si="0"/>
        <v>62</v>
      </c>
      <c r="I12" s="8">
        <f t="shared" si="1"/>
        <v>74</v>
      </c>
      <c r="J12" s="8">
        <f t="shared" si="2"/>
        <v>7.7</v>
      </c>
      <c r="K12" s="6">
        <f t="shared" si="3"/>
        <v>6</v>
      </c>
    </row>
    <row r="13" spans="1:11" ht="12.75">
      <c r="A13" s="1">
        <v>11</v>
      </c>
      <c r="B13" s="6">
        <v>66</v>
      </c>
      <c r="C13" s="6">
        <v>74</v>
      </c>
      <c r="D13" s="8">
        <v>5</v>
      </c>
      <c r="E13" s="6">
        <v>3.4</v>
      </c>
      <c r="F13" s="4"/>
      <c r="G13" s="1">
        <v>11</v>
      </c>
      <c r="H13" s="8">
        <f t="shared" si="0"/>
        <v>68</v>
      </c>
      <c r="I13" s="8">
        <f t="shared" si="1"/>
        <v>75</v>
      </c>
      <c r="J13" s="8">
        <f t="shared" si="2"/>
        <v>7.2</v>
      </c>
      <c r="K13" s="6">
        <f t="shared" si="3"/>
        <v>5.699999999999999</v>
      </c>
    </row>
    <row r="14" spans="1:11" ht="12.75">
      <c r="A14" s="1">
        <v>12</v>
      </c>
      <c r="B14" s="6">
        <v>63</v>
      </c>
      <c r="C14" s="6">
        <v>75</v>
      </c>
      <c r="D14" s="8">
        <v>4.7</v>
      </c>
      <c r="E14" s="6">
        <v>4</v>
      </c>
      <c r="F14" s="4"/>
      <c r="G14" s="1">
        <v>12</v>
      </c>
      <c r="H14" s="8">
        <f t="shared" si="0"/>
        <v>65</v>
      </c>
      <c r="I14" s="8">
        <f t="shared" si="1"/>
        <v>76</v>
      </c>
      <c r="J14" s="8">
        <f t="shared" si="2"/>
        <v>6.9</v>
      </c>
      <c r="K14" s="6">
        <f t="shared" si="3"/>
        <v>6.3</v>
      </c>
    </row>
    <row r="15" spans="1:11" ht="12.75">
      <c r="A15" s="1">
        <v>13</v>
      </c>
      <c r="B15" s="6">
        <v>65</v>
      </c>
      <c r="C15" s="6">
        <v>76</v>
      </c>
      <c r="D15" s="8">
        <v>4.6</v>
      </c>
      <c r="E15" s="6">
        <v>4.2</v>
      </c>
      <c r="F15" s="4"/>
      <c r="G15" s="1">
        <v>13</v>
      </c>
      <c r="H15" s="8">
        <f t="shared" si="0"/>
        <v>67</v>
      </c>
      <c r="I15" s="8">
        <f t="shared" si="1"/>
        <v>77</v>
      </c>
      <c r="J15" s="8">
        <f t="shared" si="2"/>
        <v>6.8</v>
      </c>
      <c r="K15" s="6">
        <f t="shared" si="3"/>
        <v>6.5</v>
      </c>
    </row>
    <row r="16" spans="1:11" ht="12.75">
      <c r="A16" s="1">
        <v>14</v>
      </c>
      <c r="B16" s="6">
        <v>67</v>
      </c>
      <c r="C16" s="6">
        <v>81</v>
      </c>
      <c r="D16" s="8">
        <v>4</v>
      </c>
      <c r="E16" s="6">
        <v>4.3</v>
      </c>
      <c r="F16" s="4"/>
      <c r="G16" s="1">
        <v>14</v>
      </c>
      <c r="H16" s="8">
        <f t="shared" si="0"/>
        <v>69</v>
      </c>
      <c r="I16" s="8">
        <f t="shared" si="1"/>
        <v>82</v>
      </c>
      <c r="J16" s="8">
        <f t="shared" si="2"/>
        <v>6.2</v>
      </c>
      <c r="K16" s="6">
        <f t="shared" si="3"/>
        <v>6.6</v>
      </c>
    </row>
    <row r="17" spans="1:11" ht="12.75">
      <c r="A17" s="1">
        <v>15</v>
      </c>
      <c r="B17" s="6">
        <v>67</v>
      </c>
      <c r="C17" s="6">
        <v>82</v>
      </c>
      <c r="D17" s="8">
        <v>4.1</v>
      </c>
      <c r="E17" s="6">
        <v>4.7</v>
      </c>
      <c r="F17" s="4"/>
      <c r="G17" s="1">
        <v>15</v>
      </c>
      <c r="H17" s="8">
        <f t="shared" si="0"/>
        <v>69</v>
      </c>
      <c r="I17" s="8">
        <f t="shared" si="1"/>
        <v>83</v>
      </c>
      <c r="J17" s="8">
        <f t="shared" si="2"/>
        <v>6.3</v>
      </c>
      <c r="K17" s="6">
        <f t="shared" si="3"/>
        <v>7</v>
      </c>
    </row>
    <row r="18" spans="1:11" ht="12.75">
      <c r="A18" s="1">
        <v>16</v>
      </c>
      <c r="B18" s="6">
        <v>62</v>
      </c>
      <c r="C18" s="6">
        <v>84</v>
      </c>
      <c r="D18" s="8">
        <v>4.2</v>
      </c>
      <c r="E18" s="6">
        <v>4.8</v>
      </c>
      <c r="F18" s="4"/>
      <c r="G18" s="1">
        <v>16</v>
      </c>
      <c r="H18" s="8">
        <f t="shared" si="0"/>
        <v>64</v>
      </c>
      <c r="I18" s="8">
        <f t="shared" si="1"/>
        <v>85</v>
      </c>
      <c r="J18" s="8">
        <f t="shared" si="2"/>
        <v>6.4</v>
      </c>
      <c r="K18" s="6">
        <f t="shared" si="3"/>
        <v>7.1</v>
      </c>
    </row>
    <row r="19" spans="1:11" ht="12.75">
      <c r="A19" s="1">
        <v>17</v>
      </c>
      <c r="B19" s="6">
        <v>63</v>
      </c>
      <c r="C19" s="6">
        <v>84</v>
      </c>
      <c r="D19" s="8">
        <v>4.5</v>
      </c>
      <c r="E19" s="6">
        <v>4.9</v>
      </c>
      <c r="F19" s="4"/>
      <c r="G19" s="1">
        <v>17</v>
      </c>
      <c r="H19" s="8">
        <f t="shared" si="0"/>
        <v>65</v>
      </c>
      <c r="I19" s="8">
        <f t="shared" si="1"/>
        <v>85</v>
      </c>
      <c r="J19" s="8">
        <f t="shared" si="2"/>
        <v>6.7</v>
      </c>
      <c r="K19" s="6">
        <f t="shared" si="3"/>
        <v>7.2</v>
      </c>
    </row>
    <row r="20" spans="1:11" ht="12.75">
      <c r="A20" s="1">
        <v>18</v>
      </c>
      <c r="B20" s="6">
        <v>67</v>
      </c>
      <c r="C20" s="6">
        <v>87</v>
      </c>
      <c r="D20" s="8">
        <v>4</v>
      </c>
      <c r="E20" s="6">
        <v>5</v>
      </c>
      <c r="F20" s="4"/>
      <c r="G20" s="1">
        <v>18</v>
      </c>
      <c r="H20" s="8">
        <f t="shared" si="0"/>
        <v>69</v>
      </c>
      <c r="I20" s="8">
        <f t="shared" si="1"/>
        <v>88</v>
      </c>
      <c r="J20" s="8">
        <f t="shared" si="2"/>
        <v>6.2</v>
      </c>
      <c r="K20" s="6">
        <f t="shared" si="3"/>
        <v>7.3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61</v>
      </c>
      <c r="B22" s="11"/>
      <c r="C22" s="11"/>
      <c r="D22" s="11"/>
      <c r="E22" s="11"/>
      <c r="G22" s="11" t="s">
        <v>62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33" t="s">
        <v>91</v>
      </c>
      <c r="N23" s="34"/>
      <c r="O23" s="34"/>
      <c r="P23" s="34"/>
      <c r="Q23" s="34"/>
      <c r="R23" s="34"/>
      <c r="S23" s="35"/>
    </row>
    <row r="24" spans="1:19" ht="12.75">
      <c r="A24" s="1">
        <v>1</v>
      </c>
      <c r="B24" s="6">
        <f>B3+3</f>
        <v>54</v>
      </c>
      <c r="C24" s="6">
        <f>C3-3</f>
        <v>67</v>
      </c>
      <c r="D24" s="6">
        <f>D3+1.5</f>
        <v>14.5</v>
      </c>
      <c r="E24" s="6">
        <f>E3+2</f>
        <v>4.7</v>
      </c>
      <c r="F24" s="4"/>
      <c r="G24" s="1">
        <v>1</v>
      </c>
      <c r="H24" s="8">
        <f>H3+3</f>
        <v>56</v>
      </c>
      <c r="I24" s="8">
        <f>I3+5</f>
        <v>76</v>
      </c>
      <c r="J24" s="8">
        <f>J3+2.9</f>
        <v>18.099999999999998</v>
      </c>
      <c r="K24" s="8">
        <f>K3+2.5</f>
        <v>7.5</v>
      </c>
      <c r="M24" s="36"/>
      <c r="N24" s="37"/>
      <c r="O24" s="37"/>
      <c r="P24" s="37"/>
      <c r="Q24" s="37"/>
      <c r="R24" s="37"/>
      <c r="S24" s="38"/>
    </row>
    <row r="25" spans="1:19" ht="12.75">
      <c r="A25" s="1">
        <v>2</v>
      </c>
      <c r="B25" s="6">
        <f aca="true" t="shared" si="4" ref="B25:B41">B4+3</f>
        <v>55</v>
      </c>
      <c r="C25" s="6">
        <f aca="true" t="shared" si="5" ref="C25:C41">C4-3</f>
        <v>69</v>
      </c>
      <c r="D25" s="6">
        <f aca="true" t="shared" si="6" ref="D25:D41">D4+1.5</f>
        <v>14</v>
      </c>
      <c r="E25" s="6">
        <f aca="true" t="shared" si="7" ref="E25:E41">E4+2</f>
        <v>4.8</v>
      </c>
      <c r="F25" s="4"/>
      <c r="G25" s="1">
        <v>2</v>
      </c>
      <c r="H25" s="8">
        <f aca="true" t="shared" si="8" ref="H25:H41">H4+3</f>
        <v>57</v>
      </c>
      <c r="I25" s="8">
        <f aca="true" t="shared" si="9" ref="I25:I41">I4+5</f>
        <v>78</v>
      </c>
      <c r="J25" s="8">
        <f aca="true" t="shared" si="10" ref="J25:J41">J4+2.9</f>
        <v>17.599999999999998</v>
      </c>
      <c r="K25" s="8">
        <f aca="true" t="shared" si="11" ref="K25:K41">K4+2.5</f>
        <v>7.6</v>
      </c>
      <c r="M25" s="36"/>
      <c r="N25" s="37"/>
      <c r="O25" s="37"/>
      <c r="P25" s="37"/>
      <c r="Q25" s="37"/>
      <c r="R25" s="37"/>
      <c r="S25" s="38"/>
    </row>
    <row r="26" spans="1:19" ht="12.75">
      <c r="A26" s="1">
        <v>3</v>
      </c>
      <c r="B26" s="6">
        <f t="shared" si="4"/>
        <v>55</v>
      </c>
      <c r="C26" s="6">
        <f t="shared" si="5"/>
        <v>69</v>
      </c>
      <c r="D26" s="6">
        <f t="shared" si="6"/>
        <v>13.5</v>
      </c>
      <c r="E26" s="6">
        <f t="shared" si="7"/>
        <v>5</v>
      </c>
      <c r="F26" s="4"/>
      <c r="G26" s="1">
        <v>3</v>
      </c>
      <c r="H26" s="8">
        <f t="shared" si="8"/>
        <v>57</v>
      </c>
      <c r="I26" s="8">
        <f t="shared" si="9"/>
        <v>78</v>
      </c>
      <c r="J26" s="8">
        <f t="shared" si="10"/>
        <v>17.099999999999998</v>
      </c>
      <c r="K26" s="8">
        <f t="shared" si="11"/>
        <v>7.8</v>
      </c>
      <c r="M26" s="36"/>
      <c r="N26" s="37"/>
      <c r="O26" s="37"/>
      <c r="P26" s="37"/>
      <c r="Q26" s="37"/>
      <c r="R26" s="37"/>
      <c r="S26" s="38"/>
    </row>
    <row r="27" spans="1:19" ht="12.75">
      <c r="A27" s="1">
        <v>4</v>
      </c>
      <c r="B27" s="6">
        <f t="shared" si="4"/>
        <v>56</v>
      </c>
      <c r="C27" s="6">
        <f t="shared" si="5"/>
        <v>70</v>
      </c>
      <c r="D27" s="6">
        <f t="shared" si="6"/>
        <v>12.5</v>
      </c>
      <c r="E27" s="6">
        <f t="shared" si="7"/>
        <v>5.2</v>
      </c>
      <c r="F27" s="4"/>
      <c r="G27" s="1">
        <v>4</v>
      </c>
      <c r="H27" s="8">
        <f t="shared" si="8"/>
        <v>58</v>
      </c>
      <c r="I27" s="8">
        <f t="shared" si="9"/>
        <v>79</v>
      </c>
      <c r="J27" s="8">
        <f t="shared" si="10"/>
        <v>16.099999999999998</v>
      </c>
      <c r="K27" s="8">
        <f t="shared" si="11"/>
        <v>8</v>
      </c>
      <c r="M27" s="36"/>
      <c r="N27" s="37"/>
      <c r="O27" s="37"/>
      <c r="P27" s="37"/>
      <c r="Q27" s="37"/>
      <c r="R27" s="37"/>
      <c r="S27" s="38"/>
    </row>
    <row r="28" spans="1:19" ht="12.75">
      <c r="A28" s="1">
        <v>5</v>
      </c>
      <c r="B28" s="6">
        <f t="shared" si="4"/>
        <v>57</v>
      </c>
      <c r="C28" s="6">
        <f t="shared" si="5"/>
        <v>67</v>
      </c>
      <c r="D28" s="6">
        <f t="shared" si="6"/>
        <v>11.6</v>
      </c>
      <c r="E28" s="6">
        <f t="shared" si="7"/>
        <v>5.2</v>
      </c>
      <c r="F28" s="4"/>
      <c r="G28" s="1">
        <v>5</v>
      </c>
      <c r="H28" s="8">
        <f t="shared" si="8"/>
        <v>59</v>
      </c>
      <c r="I28" s="8">
        <f t="shared" si="9"/>
        <v>76</v>
      </c>
      <c r="J28" s="8">
        <f t="shared" si="10"/>
        <v>15.200000000000001</v>
      </c>
      <c r="K28" s="8">
        <f t="shared" si="11"/>
        <v>8</v>
      </c>
      <c r="M28" s="36"/>
      <c r="N28" s="37"/>
      <c r="O28" s="37"/>
      <c r="P28" s="37"/>
      <c r="Q28" s="37"/>
      <c r="R28" s="37"/>
      <c r="S28" s="38"/>
    </row>
    <row r="29" spans="1:19" ht="12.75">
      <c r="A29" s="1">
        <v>6</v>
      </c>
      <c r="B29" s="6">
        <f t="shared" si="4"/>
        <v>58</v>
      </c>
      <c r="C29" s="6">
        <f t="shared" si="5"/>
        <v>64</v>
      </c>
      <c r="D29" s="6">
        <f t="shared" si="6"/>
        <v>10.5</v>
      </c>
      <c r="E29" s="6">
        <f t="shared" si="7"/>
        <v>5.3</v>
      </c>
      <c r="F29" s="4"/>
      <c r="G29" s="1">
        <v>6</v>
      </c>
      <c r="H29" s="8">
        <f t="shared" si="8"/>
        <v>60</v>
      </c>
      <c r="I29" s="8">
        <f t="shared" si="9"/>
        <v>73</v>
      </c>
      <c r="J29" s="8">
        <f t="shared" si="10"/>
        <v>14.1</v>
      </c>
      <c r="K29" s="8">
        <f t="shared" si="11"/>
        <v>8.1</v>
      </c>
      <c r="M29" s="36"/>
      <c r="N29" s="37"/>
      <c r="O29" s="37"/>
      <c r="P29" s="37"/>
      <c r="Q29" s="37"/>
      <c r="R29" s="37"/>
      <c r="S29" s="38"/>
    </row>
    <row r="30" spans="1:19" ht="13.5" thickBot="1">
      <c r="A30" s="1">
        <v>7</v>
      </c>
      <c r="B30" s="6">
        <f t="shared" si="4"/>
        <v>60</v>
      </c>
      <c r="C30" s="6">
        <f t="shared" si="5"/>
        <v>65</v>
      </c>
      <c r="D30" s="6">
        <f t="shared" si="6"/>
        <v>10</v>
      </c>
      <c r="E30" s="6">
        <f t="shared" si="7"/>
        <v>5.4</v>
      </c>
      <c r="F30" s="4"/>
      <c r="G30" s="1">
        <v>7</v>
      </c>
      <c r="H30" s="8">
        <f t="shared" si="8"/>
        <v>62</v>
      </c>
      <c r="I30" s="8">
        <f t="shared" si="9"/>
        <v>74</v>
      </c>
      <c r="J30" s="8">
        <f t="shared" si="10"/>
        <v>13.6</v>
      </c>
      <c r="K30" s="8">
        <f t="shared" si="11"/>
        <v>8.2</v>
      </c>
      <c r="M30" s="39"/>
      <c r="N30" s="40"/>
      <c r="O30" s="40"/>
      <c r="P30" s="40"/>
      <c r="Q30" s="40"/>
      <c r="R30" s="40"/>
      <c r="S30" s="41"/>
    </row>
    <row r="31" spans="1:11" ht="12.75">
      <c r="A31" s="1">
        <v>8</v>
      </c>
      <c r="B31" s="6">
        <f t="shared" si="4"/>
        <v>55</v>
      </c>
      <c r="C31" s="6">
        <f t="shared" si="5"/>
        <v>59</v>
      </c>
      <c r="D31" s="6">
        <f t="shared" si="6"/>
        <v>9.7</v>
      </c>
      <c r="E31" s="6">
        <f t="shared" si="7"/>
        <v>5.6</v>
      </c>
      <c r="F31" s="4"/>
      <c r="G31" s="1">
        <v>8</v>
      </c>
      <c r="H31" s="8">
        <f t="shared" si="8"/>
        <v>57</v>
      </c>
      <c r="I31" s="8">
        <f t="shared" si="9"/>
        <v>68</v>
      </c>
      <c r="J31" s="8">
        <f t="shared" si="10"/>
        <v>13.299999999999999</v>
      </c>
      <c r="K31" s="8">
        <f t="shared" si="11"/>
        <v>8.4</v>
      </c>
    </row>
    <row r="32" spans="1:11" ht="12.75">
      <c r="A32" s="1">
        <v>9</v>
      </c>
      <c r="B32" s="6">
        <f t="shared" si="4"/>
        <v>63</v>
      </c>
      <c r="C32" s="6">
        <f t="shared" si="5"/>
        <v>69</v>
      </c>
      <c r="D32" s="6">
        <f t="shared" si="6"/>
        <v>9.5</v>
      </c>
      <c r="E32" s="6">
        <f t="shared" si="7"/>
        <v>5.7</v>
      </c>
      <c r="F32" s="4"/>
      <c r="G32" s="1">
        <v>9</v>
      </c>
      <c r="H32" s="8">
        <f t="shared" si="8"/>
        <v>65</v>
      </c>
      <c r="I32" s="8">
        <f t="shared" si="9"/>
        <v>78</v>
      </c>
      <c r="J32" s="8">
        <f t="shared" si="10"/>
        <v>13.1</v>
      </c>
      <c r="K32" s="8">
        <f t="shared" si="11"/>
        <v>8.5</v>
      </c>
    </row>
    <row r="33" spans="1:11" ht="12.75">
      <c r="A33" s="1">
        <v>10</v>
      </c>
      <c r="B33" s="6">
        <f t="shared" si="4"/>
        <v>63</v>
      </c>
      <c r="C33" s="6">
        <f t="shared" si="5"/>
        <v>70</v>
      </c>
      <c r="D33" s="6">
        <f t="shared" si="6"/>
        <v>7</v>
      </c>
      <c r="E33" s="6">
        <f t="shared" si="7"/>
        <v>5.7</v>
      </c>
      <c r="F33" s="4"/>
      <c r="G33" s="1">
        <v>10</v>
      </c>
      <c r="H33" s="8">
        <f t="shared" si="8"/>
        <v>65</v>
      </c>
      <c r="I33" s="8">
        <f t="shared" si="9"/>
        <v>79</v>
      </c>
      <c r="J33" s="8">
        <f t="shared" si="10"/>
        <v>10.6</v>
      </c>
      <c r="K33" s="8">
        <f t="shared" si="11"/>
        <v>8.5</v>
      </c>
    </row>
    <row r="34" spans="1:11" ht="12.75">
      <c r="A34" s="1">
        <v>11</v>
      </c>
      <c r="B34" s="6">
        <f t="shared" si="4"/>
        <v>69</v>
      </c>
      <c r="C34" s="6">
        <f t="shared" si="5"/>
        <v>71</v>
      </c>
      <c r="D34" s="6">
        <f t="shared" si="6"/>
        <v>6.5</v>
      </c>
      <c r="E34" s="6">
        <f t="shared" si="7"/>
        <v>5.4</v>
      </c>
      <c r="F34" s="4"/>
      <c r="G34" s="1">
        <v>11</v>
      </c>
      <c r="H34" s="8">
        <f t="shared" si="8"/>
        <v>71</v>
      </c>
      <c r="I34" s="8">
        <f t="shared" si="9"/>
        <v>80</v>
      </c>
      <c r="J34" s="8">
        <f t="shared" si="10"/>
        <v>10.1</v>
      </c>
      <c r="K34" s="8">
        <f t="shared" si="11"/>
        <v>8.2</v>
      </c>
    </row>
    <row r="35" spans="1:11" ht="12.75">
      <c r="A35" s="1">
        <v>12</v>
      </c>
      <c r="B35" s="6">
        <f t="shared" si="4"/>
        <v>66</v>
      </c>
      <c r="C35" s="6">
        <f t="shared" si="5"/>
        <v>72</v>
      </c>
      <c r="D35" s="6">
        <f t="shared" si="6"/>
        <v>6.2</v>
      </c>
      <c r="E35" s="6">
        <f t="shared" si="7"/>
        <v>6</v>
      </c>
      <c r="F35" s="4"/>
      <c r="G35" s="1">
        <v>12</v>
      </c>
      <c r="H35" s="8">
        <f t="shared" si="8"/>
        <v>68</v>
      </c>
      <c r="I35" s="8">
        <f t="shared" si="9"/>
        <v>81</v>
      </c>
      <c r="J35" s="8">
        <f t="shared" si="10"/>
        <v>9.8</v>
      </c>
      <c r="K35" s="8">
        <f t="shared" si="11"/>
        <v>8.8</v>
      </c>
    </row>
    <row r="36" spans="1:11" ht="12.75">
      <c r="A36" s="1">
        <v>13</v>
      </c>
      <c r="B36" s="6">
        <f t="shared" si="4"/>
        <v>68</v>
      </c>
      <c r="C36" s="6">
        <f t="shared" si="5"/>
        <v>73</v>
      </c>
      <c r="D36" s="6">
        <f t="shared" si="6"/>
        <v>6.1</v>
      </c>
      <c r="E36" s="6">
        <f t="shared" si="7"/>
        <v>6.2</v>
      </c>
      <c r="F36" s="4"/>
      <c r="G36" s="1">
        <v>13</v>
      </c>
      <c r="H36" s="8">
        <f t="shared" si="8"/>
        <v>70</v>
      </c>
      <c r="I36" s="8">
        <f t="shared" si="9"/>
        <v>82</v>
      </c>
      <c r="J36" s="8">
        <f t="shared" si="10"/>
        <v>9.7</v>
      </c>
      <c r="K36" s="8">
        <f t="shared" si="11"/>
        <v>9</v>
      </c>
    </row>
    <row r="37" spans="1:11" ht="12.75">
      <c r="A37" s="1">
        <v>14</v>
      </c>
      <c r="B37" s="6">
        <f t="shared" si="4"/>
        <v>70</v>
      </c>
      <c r="C37" s="6">
        <f t="shared" si="5"/>
        <v>78</v>
      </c>
      <c r="D37" s="6">
        <f t="shared" si="6"/>
        <v>5.5</v>
      </c>
      <c r="E37" s="6">
        <f t="shared" si="7"/>
        <v>6.3</v>
      </c>
      <c r="F37" s="4"/>
      <c r="G37" s="1">
        <v>14</v>
      </c>
      <c r="H37" s="8">
        <f t="shared" si="8"/>
        <v>72</v>
      </c>
      <c r="I37" s="8">
        <f t="shared" si="9"/>
        <v>87</v>
      </c>
      <c r="J37" s="8">
        <f t="shared" si="10"/>
        <v>9.1</v>
      </c>
      <c r="K37" s="8">
        <f t="shared" si="11"/>
        <v>9.1</v>
      </c>
    </row>
    <row r="38" spans="1:11" ht="12.75">
      <c r="A38" s="1">
        <v>15</v>
      </c>
      <c r="B38" s="6">
        <f t="shared" si="4"/>
        <v>70</v>
      </c>
      <c r="C38" s="6">
        <f t="shared" si="5"/>
        <v>79</v>
      </c>
      <c r="D38" s="6">
        <f t="shared" si="6"/>
        <v>5.6</v>
      </c>
      <c r="E38" s="6">
        <f t="shared" si="7"/>
        <v>6.7</v>
      </c>
      <c r="F38" s="4"/>
      <c r="G38" s="1">
        <v>15</v>
      </c>
      <c r="H38" s="8">
        <f t="shared" si="8"/>
        <v>72</v>
      </c>
      <c r="I38" s="8">
        <f t="shared" si="9"/>
        <v>88</v>
      </c>
      <c r="J38" s="8">
        <f t="shared" si="10"/>
        <v>9.2</v>
      </c>
      <c r="K38" s="8">
        <f t="shared" si="11"/>
        <v>9.5</v>
      </c>
    </row>
    <row r="39" spans="1:11" ht="12.75">
      <c r="A39" s="1">
        <v>16</v>
      </c>
      <c r="B39" s="6">
        <f t="shared" si="4"/>
        <v>65</v>
      </c>
      <c r="C39" s="6">
        <f t="shared" si="5"/>
        <v>81</v>
      </c>
      <c r="D39" s="6">
        <f t="shared" si="6"/>
        <v>5.7</v>
      </c>
      <c r="E39" s="6">
        <f t="shared" si="7"/>
        <v>6.8</v>
      </c>
      <c r="F39" s="4"/>
      <c r="G39" s="1">
        <v>16</v>
      </c>
      <c r="H39" s="8">
        <f t="shared" si="8"/>
        <v>67</v>
      </c>
      <c r="I39" s="8">
        <f t="shared" si="9"/>
        <v>90</v>
      </c>
      <c r="J39" s="8">
        <f t="shared" si="10"/>
        <v>9.3</v>
      </c>
      <c r="K39" s="8">
        <f t="shared" si="11"/>
        <v>9.6</v>
      </c>
    </row>
    <row r="40" spans="1:11" ht="12.75">
      <c r="A40" s="1">
        <v>17</v>
      </c>
      <c r="B40" s="6">
        <f t="shared" si="4"/>
        <v>66</v>
      </c>
      <c r="C40" s="6">
        <f t="shared" si="5"/>
        <v>81</v>
      </c>
      <c r="D40" s="6">
        <f t="shared" si="6"/>
        <v>6</v>
      </c>
      <c r="E40" s="6">
        <f t="shared" si="7"/>
        <v>6.9</v>
      </c>
      <c r="F40" s="4"/>
      <c r="G40" s="1">
        <v>17</v>
      </c>
      <c r="H40" s="8">
        <f t="shared" si="8"/>
        <v>68</v>
      </c>
      <c r="I40" s="8">
        <f t="shared" si="9"/>
        <v>90</v>
      </c>
      <c r="J40" s="8">
        <f t="shared" si="10"/>
        <v>9.6</v>
      </c>
      <c r="K40" s="8">
        <f t="shared" si="11"/>
        <v>9.7</v>
      </c>
    </row>
    <row r="41" spans="1:11" ht="12.75">
      <c r="A41" s="1">
        <v>18</v>
      </c>
      <c r="B41" s="6">
        <f t="shared" si="4"/>
        <v>70</v>
      </c>
      <c r="C41" s="6">
        <f t="shared" si="5"/>
        <v>84</v>
      </c>
      <c r="D41" s="6">
        <f t="shared" si="6"/>
        <v>5.5</v>
      </c>
      <c r="E41" s="6">
        <f t="shared" si="7"/>
        <v>7</v>
      </c>
      <c r="F41" s="4"/>
      <c r="G41" s="1">
        <v>18</v>
      </c>
      <c r="H41" s="8">
        <f t="shared" si="8"/>
        <v>72</v>
      </c>
      <c r="I41" s="8">
        <f t="shared" si="9"/>
        <v>93</v>
      </c>
      <c r="J41" s="8">
        <f t="shared" si="10"/>
        <v>9.1</v>
      </c>
      <c r="K41" s="8">
        <f t="shared" si="11"/>
        <v>9.8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63</v>
      </c>
      <c r="B43" s="11"/>
      <c r="C43" s="11"/>
      <c r="D43" s="11"/>
      <c r="E43" s="11"/>
      <c r="G43" s="11" t="s">
        <v>64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33" t="s">
        <v>91</v>
      </c>
      <c r="N44" s="34"/>
      <c r="O44" s="34"/>
      <c r="P44" s="34"/>
      <c r="Q44" s="34"/>
      <c r="R44" s="34"/>
      <c r="S44" s="35"/>
    </row>
    <row r="45" spans="1:19" ht="12.75">
      <c r="A45" s="1">
        <v>1</v>
      </c>
      <c r="B45" s="6">
        <f>B24+4.5</f>
        <v>58.5</v>
      </c>
      <c r="C45" s="6">
        <f>C3+3</f>
        <v>73</v>
      </c>
      <c r="D45" s="6">
        <f>D3-3.2</f>
        <v>9.8</v>
      </c>
      <c r="E45" s="6">
        <f>E24+1.5</f>
        <v>6.2</v>
      </c>
      <c r="F45" s="4"/>
      <c r="G45" s="1">
        <v>1</v>
      </c>
      <c r="H45" s="6">
        <f>B45+6</f>
        <v>64.5</v>
      </c>
      <c r="I45" s="6">
        <f>C45-2</f>
        <v>71</v>
      </c>
      <c r="J45" s="6">
        <f>D45+3.7</f>
        <v>13.5</v>
      </c>
      <c r="K45" s="6">
        <f>E45-2.5</f>
        <v>3.7</v>
      </c>
      <c r="L45" s="4"/>
      <c r="M45" s="36"/>
      <c r="N45" s="37"/>
      <c r="O45" s="37"/>
      <c r="P45" s="37"/>
      <c r="Q45" s="37"/>
      <c r="R45" s="37"/>
      <c r="S45" s="38"/>
    </row>
    <row r="46" spans="1:19" ht="12.75">
      <c r="A46" s="1">
        <v>2</v>
      </c>
      <c r="B46" s="6">
        <f aca="true" t="shared" si="12" ref="B46:B62">B25+4.5</f>
        <v>59.5</v>
      </c>
      <c r="C46" s="6">
        <f aca="true" t="shared" si="13" ref="C46:C62">C4+3</f>
        <v>75</v>
      </c>
      <c r="D46" s="6">
        <f aca="true" t="shared" si="14" ref="D46:D62">D4-3.2</f>
        <v>9.3</v>
      </c>
      <c r="E46" s="6">
        <f aca="true" t="shared" si="15" ref="E46:E62">E25+1.5</f>
        <v>6.3</v>
      </c>
      <c r="F46" s="4"/>
      <c r="G46" s="1">
        <v>2</v>
      </c>
      <c r="H46" s="6">
        <f aca="true" t="shared" si="16" ref="H46:H62">B46+6</f>
        <v>65.5</v>
      </c>
      <c r="I46" s="6">
        <f aca="true" t="shared" si="17" ref="I46:I62">C46-2</f>
        <v>73</v>
      </c>
      <c r="J46" s="6">
        <f aca="true" t="shared" si="18" ref="J46:J62">D46+3.7</f>
        <v>13</v>
      </c>
      <c r="K46" s="6">
        <f aca="true" t="shared" si="19" ref="K46:K62">E46-2.5</f>
        <v>3.8</v>
      </c>
      <c r="L46" s="4"/>
      <c r="M46" s="36"/>
      <c r="N46" s="37"/>
      <c r="O46" s="37"/>
      <c r="P46" s="37"/>
      <c r="Q46" s="37"/>
      <c r="R46" s="37"/>
      <c r="S46" s="38"/>
    </row>
    <row r="47" spans="1:19" ht="12.75">
      <c r="A47" s="1">
        <v>3</v>
      </c>
      <c r="B47" s="6">
        <f t="shared" si="12"/>
        <v>59.5</v>
      </c>
      <c r="C47" s="6">
        <f t="shared" si="13"/>
        <v>75</v>
      </c>
      <c r="D47" s="6">
        <f t="shared" si="14"/>
        <v>8.8</v>
      </c>
      <c r="E47" s="6">
        <f t="shared" si="15"/>
        <v>6.5</v>
      </c>
      <c r="F47" s="4"/>
      <c r="G47" s="1">
        <v>3</v>
      </c>
      <c r="H47" s="6">
        <f t="shared" si="16"/>
        <v>65.5</v>
      </c>
      <c r="I47" s="6">
        <f t="shared" si="17"/>
        <v>73</v>
      </c>
      <c r="J47" s="6">
        <f t="shared" si="18"/>
        <v>12.5</v>
      </c>
      <c r="K47" s="6">
        <f t="shared" si="19"/>
        <v>4</v>
      </c>
      <c r="L47" s="4"/>
      <c r="M47" s="36"/>
      <c r="N47" s="37"/>
      <c r="O47" s="37"/>
      <c r="P47" s="37"/>
      <c r="Q47" s="37"/>
      <c r="R47" s="37"/>
      <c r="S47" s="38"/>
    </row>
    <row r="48" spans="1:19" ht="12.75">
      <c r="A48" s="1">
        <v>4</v>
      </c>
      <c r="B48" s="6">
        <f t="shared" si="12"/>
        <v>60.5</v>
      </c>
      <c r="C48" s="6">
        <f t="shared" si="13"/>
        <v>76</v>
      </c>
      <c r="D48" s="6">
        <f t="shared" si="14"/>
        <v>7.8</v>
      </c>
      <c r="E48" s="6">
        <f t="shared" si="15"/>
        <v>6.7</v>
      </c>
      <c r="F48" s="4"/>
      <c r="G48" s="1">
        <v>4</v>
      </c>
      <c r="H48" s="6">
        <f t="shared" si="16"/>
        <v>66.5</v>
      </c>
      <c r="I48" s="6">
        <f t="shared" si="17"/>
        <v>74</v>
      </c>
      <c r="J48" s="6">
        <f t="shared" si="18"/>
        <v>11.5</v>
      </c>
      <c r="K48" s="6">
        <f t="shared" si="19"/>
        <v>4.2</v>
      </c>
      <c r="L48" s="4"/>
      <c r="M48" s="36"/>
      <c r="N48" s="37"/>
      <c r="O48" s="37"/>
      <c r="P48" s="37"/>
      <c r="Q48" s="37"/>
      <c r="R48" s="37"/>
      <c r="S48" s="38"/>
    </row>
    <row r="49" spans="1:19" ht="12.75">
      <c r="A49" s="1">
        <v>5</v>
      </c>
      <c r="B49" s="6">
        <f t="shared" si="12"/>
        <v>61.5</v>
      </c>
      <c r="C49" s="6">
        <f t="shared" si="13"/>
        <v>73</v>
      </c>
      <c r="D49" s="6">
        <f t="shared" si="14"/>
        <v>6.8999999999999995</v>
      </c>
      <c r="E49" s="6">
        <f t="shared" si="15"/>
        <v>6.7</v>
      </c>
      <c r="F49" s="4"/>
      <c r="G49" s="1">
        <v>5</v>
      </c>
      <c r="H49" s="6">
        <f t="shared" si="16"/>
        <v>67.5</v>
      </c>
      <c r="I49" s="6">
        <f t="shared" si="17"/>
        <v>71</v>
      </c>
      <c r="J49" s="6">
        <f t="shared" si="18"/>
        <v>10.6</v>
      </c>
      <c r="K49" s="6">
        <f t="shared" si="19"/>
        <v>4.2</v>
      </c>
      <c r="L49" s="4"/>
      <c r="M49" s="36"/>
      <c r="N49" s="37"/>
      <c r="O49" s="37"/>
      <c r="P49" s="37"/>
      <c r="Q49" s="37"/>
      <c r="R49" s="37"/>
      <c r="S49" s="38"/>
    </row>
    <row r="50" spans="1:19" ht="12.75">
      <c r="A50" s="1">
        <v>6</v>
      </c>
      <c r="B50" s="6">
        <f t="shared" si="12"/>
        <v>62.5</v>
      </c>
      <c r="C50" s="6">
        <f t="shared" si="13"/>
        <v>70</v>
      </c>
      <c r="D50" s="6">
        <f t="shared" si="14"/>
        <v>5.8</v>
      </c>
      <c r="E50" s="6">
        <f t="shared" si="15"/>
        <v>6.8</v>
      </c>
      <c r="F50" s="4"/>
      <c r="G50" s="1">
        <v>6</v>
      </c>
      <c r="H50" s="6">
        <f t="shared" si="16"/>
        <v>68.5</v>
      </c>
      <c r="I50" s="6">
        <f t="shared" si="17"/>
        <v>68</v>
      </c>
      <c r="J50" s="6">
        <f t="shared" si="18"/>
        <v>9.5</v>
      </c>
      <c r="K50" s="6">
        <f t="shared" si="19"/>
        <v>4.3</v>
      </c>
      <c r="L50" s="4"/>
      <c r="M50" s="36"/>
      <c r="N50" s="37"/>
      <c r="O50" s="37"/>
      <c r="P50" s="37"/>
      <c r="Q50" s="37"/>
      <c r="R50" s="37"/>
      <c r="S50" s="38"/>
    </row>
    <row r="51" spans="1:19" ht="13.5" thickBot="1">
      <c r="A51" s="1">
        <v>7</v>
      </c>
      <c r="B51" s="6">
        <f t="shared" si="12"/>
        <v>64.5</v>
      </c>
      <c r="C51" s="6">
        <f t="shared" si="13"/>
        <v>71</v>
      </c>
      <c r="D51" s="6">
        <f t="shared" si="14"/>
        <v>5.3</v>
      </c>
      <c r="E51" s="6">
        <f t="shared" si="15"/>
        <v>6.9</v>
      </c>
      <c r="F51" s="4"/>
      <c r="G51" s="1">
        <v>7</v>
      </c>
      <c r="H51" s="6">
        <f t="shared" si="16"/>
        <v>70.5</v>
      </c>
      <c r="I51" s="6">
        <f t="shared" si="17"/>
        <v>69</v>
      </c>
      <c r="J51" s="6">
        <f t="shared" si="18"/>
        <v>9</v>
      </c>
      <c r="K51" s="6">
        <f t="shared" si="19"/>
        <v>4.4</v>
      </c>
      <c r="L51" s="4"/>
      <c r="M51" s="39"/>
      <c r="N51" s="40"/>
      <c r="O51" s="40"/>
      <c r="P51" s="40"/>
      <c r="Q51" s="40"/>
      <c r="R51" s="40"/>
      <c r="S51" s="41"/>
    </row>
    <row r="52" spans="1:12" ht="12.75">
      <c r="A52" s="1">
        <v>8</v>
      </c>
      <c r="B52" s="6">
        <f t="shared" si="12"/>
        <v>59.5</v>
      </c>
      <c r="C52" s="6">
        <f t="shared" si="13"/>
        <v>65</v>
      </c>
      <c r="D52" s="6">
        <f t="shared" si="14"/>
        <v>4.999999999999999</v>
      </c>
      <c r="E52" s="6">
        <f t="shared" si="15"/>
        <v>7.1</v>
      </c>
      <c r="F52" s="4"/>
      <c r="G52" s="1">
        <v>8</v>
      </c>
      <c r="H52" s="6">
        <f t="shared" si="16"/>
        <v>65.5</v>
      </c>
      <c r="I52" s="6">
        <f t="shared" si="17"/>
        <v>63</v>
      </c>
      <c r="J52" s="6">
        <f t="shared" si="18"/>
        <v>8.7</v>
      </c>
      <c r="K52" s="6">
        <f t="shared" si="19"/>
        <v>4.6</v>
      </c>
      <c r="L52" s="4"/>
    </row>
    <row r="53" spans="1:12" ht="12.75">
      <c r="A53" s="1">
        <v>9</v>
      </c>
      <c r="B53" s="6">
        <f t="shared" si="12"/>
        <v>67.5</v>
      </c>
      <c r="C53" s="6">
        <f t="shared" si="13"/>
        <v>75</v>
      </c>
      <c r="D53" s="6">
        <f t="shared" si="14"/>
        <v>4.8</v>
      </c>
      <c r="E53" s="6">
        <f t="shared" si="15"/>
        <v>7.2</v>
      </c>
      <c r="F53" s="4"/>
      <c r="G53" s="1">
        <v>9</v>
      </c>
      <c r="H53" s="6">
        <f t="shared" si="16"/>
        <v>73.5</v>
      </c>
      <c r="I53" s="6">
        <f t="shared" si="17"/>
        <v>73</v>
      </c>
      <c r="J53" s="6">
        <f t="shared" si="18"/>
        <v>8.5</v>
      </c>
      <c r="K53" s="6">
        <f t="shared" si="19"/>
        <v>4.7</v>
      </c>
      <c r="L53" s="4"/>
    </row>
    <row r="54" spans="1:12" ht="12.75">
      <c r="A54" s="1">
        <v>10</v>
      </c>
      <c r="B54" s="6">
        <f t="shared" si="12"/>
        <v>67.5</v>
      </c>
      <c r="C54" s="6">
        <f t="shared" si="13"/>
        <v>76</v>
      </c>
      <c r="D54" s="6">
        <f t="shared" si="14"/>
        <v>2.3</v>
      </c>
      <c r="E54" s="6">
        <f t="shared" si="15"/>
        <v>7.2</v>
      </c>
      <c r="F54" s="4"/>
      <c r="G54" s="1">
        <v>10</v>
      </c>
      <c r="H54" s="6">
        <f t="shared" si="16"/>
        <v>73.5</v>
      </c>
      <c r="I54" s="6">
        <f t="shared" si="17"/>
        <v>74</v>
      </c>
      <c r="J54" s="6">
        <f t="shared" si="18"/>
        <v>6</v>
      </c>
      <c r="K54" s="6">
        <f t="shared" si="19"/>
        <v>4.7</v>
      </c>
      <c r="L54" s="4"/>
    </row>
    <row r="55" spans="1:12" ht="12.75">
      <c r="A55" s="1">
        <v>11</v>
      </c>
      <c r="B55" s="6">
        <f t="shared" si="12"/>
        <v>73.5</v>
      </c>
      <c r="C55" s="6">
        <f t="shared" si="13"/>
        <v>77</v>
      </c>
      <c r="D55" s="6">
        <f t="shared" si="14"/>
        <v>1.7999999999999998</v>
      </c>
      <c r="E55" s="6">
        <f t="shared" si="15"/>
        <v>6.9</v>
      </c>
      <c r="F55" s="4"/>
      <c r="G55" s="1">
        <v>11</v>
      </c>
      <c r="H55" s="6">
        <f t="shared" si="16"/>
        <v>79.5</v>
      </c>
      <c r="I55" s="6">
        <f t="shared" si="17"/>
        <v>75</v>
      </c>
      <c r="J55" s="6">
        <f t="shared" si="18"/>
        <v>5.5</v>
      </c>
      <c r="K55" s="6">
        <f t="shared" si="19"/>
        <v>4.4</v>
      </c>
      <c r="L55" s="4"/>
    </row>
    <row r="56" spans="1:12" ht="12.75">
      <c r="A56" s="1">
        <v>12</v>
      </c>
      <c r="B56" s="6">
        <f t="shared" si="12"/>
        <v>70.5</v>
      </c>
      <c r="C56" s="6">
        <f t="shared" si="13"/>
        <v>78</v>
      </c>
      <c r="D56" s="6">
        <f t="shared" si="14"/>
        <v>1.5</v>
      </c>
      <c r="E56" s="6">
        <f t="shared" si="15"/>
        <v>7.5</v>
      </c>
      <c r="F56" s="4"/>
      <c r="G56" s="1">
        <v>12</v>
      </c>
      <c r="H56" s="6">
        <f t="shared" si="16"/>
        <v>76.5</v>
      </c>
      <c r="I56" s="6">
        <f t="shared" si="17"/>
        <v>76</v>
      </c>
      <c r="J56" s="6">
        <f t="shared" si="18"/>
        <v>5.2</v>
      </c>
      <c r="K56" s="6">
        <f t="shared" si="19"/>
        <v>5</v>
      </c>
      <c r="L56" s="4"/>
    </row>
    <row r="57" spans="1:12" ht="12.75">
      <c r="A57" s="1">
        <v>13</v>
      </c>
      <c r="B57" s="6">
        <f t="shared" si="12"/>
        <v>72.5</v>
      </c>
      <c r="C57" s="6">
        <f t="shared" si="13"/>
        <v>79</v>
      </c>
      <c r="D57" s="6">
        <f t="shared" si="14"/>
        <v>1.3999999999999995</v>
      </c>
      <c r="E57" s="6">
        <f t="shared" si="15"/>
        <v>7.7</v>
      </c>
      <c r="F57" s="4"/>
      <c r="G57" s="1">
        <v>13</v>
      </c>
      <c r="H57" s="6">
        <f t="shared" si="16"/>
        <v>78.5</v>
      </c>
      <c r="I57" s="6">
        <f t="shared" si="17"/>
        <v>77</v>
      </c>
      <c r="J57" s="6">
        <f t="shared" si="18"/>
        <v>5.1</v>
      </c>
      <c r="K57" s="6">
        <f t="shared" si="19"/>
        <v>5.2</v>
      </c>
      <c r="L57" s="4"/>
    </row>
    <row r="58" spans="1:12" ht="12.75">
      <c r="A58" s="1">
        <v>14</v>
      </c>
      <c r="B58" s="6">
        <f t="shared" si="12"/>
        <v>74.5</v>
      </c>
      <c r="C58" s="6">
        <f t="shared" si="13"/>
        <v>84</v>
      </c>
      <c r="D58" s="6">
        <f t="shared" si="14"/>
        <v>0.7999999999999998</v>
      </c>
      <c r="E58" s="6">
        <f t="shared" si="15"/>
        <v>7.8</v>
      </c>
      <c r="F58" s="4"/>
      <c r="G58" s="1">
        <v>14</v>
      </c>
      <c r="H58" s="6">
        <f t="shared" si="16"/>
        <v>80.5</v>
      </c>
      <c r="I58" s="6">
        <f t="shared" si="17"/>
        <v>82</v>
      </c>
      <c r="J58" s="6">
        <f t="shared" si="18"/>
        <v>4.5</v>
      </c>
      <c r="K58" s="6">
        <f t="shared" si="19"/>
        <v>5.3</v>
      </c>
      <c r="L58" s="4"/>
    </row>
    <row r="59" spans="1:12" ht="12.75">
      <c r="A59" s="1">
        <v>15</v>
      </c>
      <c r="B59" s="6">
        <f t="shared" si="12"/>
        <v>74.5</v>
      </c>
      <c r="C59" s="6">
        <f t="shared" si="13"/>
        <v>85</v>
      </c>
      <c r="D59" s="6">
        <f t="shared" si="14"/>
        <v>0.8999999999999995</v>
      </c>
      <c r="E59" s="6">
        <f t="shared" si="15"/>
        <v>8.2</v>
      </c>
      <c r="F59" s="4"/>
      <c r="G59" s="1">
        <v>15</v>
      </c>
      <c r="H59" s="6">
        <f t="shared" si="16"/>
        <v>80.5</v>
      </c>
      <c r="I59" s="6">
        <f t="shared" si="17"/>
        <v>83</v>
      </c>
      <c r="J59" s="6">
        <f t="shared" si="18"/>
        <v>4.6</v>
      </c>
      <c r="K59" s="6">
        <f t="shared" si="19"/>
        <v>5.699999999999999</v>
      </c>
      <c r="L59" s="4"/>
    </row>
    <row r="60" spans="1:12" ht="12.75">
      <c r="A60" s="1">
        <v>16</v>
      </c>
      <c r="B60" s="6">
        <f t="shared" si="12"/>
        <v>69.5</v>
      </c>
      <c r="C60" s="6">
        <f t="shared" si="13"/>
        <v>87</v>
      </c>
      <c r="D60" s="6">
        <f t="shared" si="14"/>
        <v>1</v>
      </c>
      <c r="E60" s="6">
        <f t="shared" si="15"/>
        <v>8.3</v>
      </c>
      <c r="F60" s="4"/>
      <c r="G60" s="1">
        <v>16</v>
      </c>
      <c r="H60" s="6">
        <f t="shared" si="16"/>
        <v>75.5</v>
      </c>
      <c r="I60" s="6">
        <f t="shared" si="17"/>
        <v>85</v>
      </c>
      <c r="J60" s="6">
        <f t="shared" si="18"/>
        <v>4.7</v>
      </c>
      <c r="K60" s="6">
        <f t="shared" si="19"/>
        <v>5.800000000000001</v>
      </c>
      <c r="L60" s="4"/>
    </row>
    <row r="61" spans="1:12" ht="12.75">
      <c r="A61" s="1">
        <v>17</v>
      </c>
      <c r="B61" s="6">
        <f t="shared" si="12"/>
        <v>70.5</v>
      </c>
      <c r="C61" s="6">
        <f t="shared" si="13"/>
        <v>87</v>
      </c>
      <c r="D61" s="6">
        <f t="shared" si="14"/>
        <v>1.2999999999999998</v>
      </c>
      <c r="E61" s="6">
        <f t="shared" si="15"/>
        <v>8.4</v>
      </c>
      <c r="F61" s="4"/>
      <c r="G61" s="1">
        <v>17</v>
      </c>
      <c r="H61" s="6">
        <f t="shared" si="16"/>
        <v>76.5</v>
      </c>
      <c r="I61" s="6">
        <f t="shared" si="17"/>
        <v>85</v>
      </c>
      <c r="J61" s="6">
        <f t="shared" si="18"/>
        <v>5</v>
      </c>
      <c r="K61" s="6">
        <f t="shared" si="19"/>
        <v>5.9</v>
      </c>
      <c r="L61" s="4"/>
    </row>
    <row r="62" spans="1:12" ht="12.75">
      <c r="A62" s="1">
        <v>18</v>
      </c>
      <c r="B62" s="6">
        <f t="shared" si="12"/>
        <v>74.5</v>
      </c>
      <c r="C62" s="6">
        <f t="shared" si="13"/>
        <v>90</v>
      </c>
      <c r="D62" s="6">
        <f t="shared" si="14"/>
        <v>0.7999999999999998</v>
      </c>
      <c r="E62" s="6">
        <f t="shared" si="15"/>
        <v>8.5</v>
      </c>
      <c r="F62" s="4"/>
      <c r="G62" s="1">
        <v>18</v>
      </c>
      <c r="H62" s="6">
        <f t="shared" si="16"/>
        <v>80.5</v>
      </c>
      <c r="I62" s="6">
        <f t="shared" si="17"/>
        <v>88</v>
      </c>
      <c r="J62" s="6">
        <f t="shared" si="18"/>
        <v>4.5</v>
      </c>
      <c r="K62" s="6">
        <f t="shared" si="19"/>
        <v>6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52"/>
  </sheetPr>
  <dimension ref="A1:S63"/>
  <sheetViews>
    <sheetView tabSelected="1" workbookViewId="0" topLeftCell="A1">
      <selection activeCell="M44" sqref="M44:S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65</v>
      </c>
      <c r="C1" s="11"/>
      <c r="D1" s="11"/>
      <c r="E1" s="11"/>
      <c r="F1" s="3"/>
      <c r="G1" s="11" t="s">
        <v>66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33" t="s">
        <v>91</v>
      </c>
      <c r="N2" s="34"/>
      <c r="O2" s="34"/>
      <c r="P2" s="34"/>
      <c r="Q2" s="34"/>
      <c r="R2" s="34"/>
      <c r="S2" s="35"/>
    </row>
    <row r="3" spans="1:19" ht="12.75">
      <c r="A3" s="1">
        <v>1</v>
      </c>
      <c r="B3" s="6">
        <v>53</v>
      </c>
      <c r="C3" s="6">
        <v>71</v>
      </c>
      <c r="D3" s="8">
        <v>12</v>
      </c>
      <c r="E3" s="6">
        <v>3.2</v>
      </c>
      <c r="F3" s="4"/>
      <c r="G3" s="1">
        <v>1</v>
      </c>
      <c r="H3" s="8">
        <f>B3+2</f>
        <v>55</v>
      </c>
      <c r="I3" s="8">
        <f>C3+1</f>
        <v>72</v>
      </c>
      <c r="J3" s="8">
        <f>D3+2.2</f>
        <v>14.2</v>
      </c>
      <c r="K3" s="6">
        <f>E3+2.3</f>
        <v>5.5</v>
      </c>
      <c r="M3" s="36"/>
      <c r="N3" s="37"/>
      <c r="O3" s="37"/>
      <c r="P3" s="37"/>
      <c r="Q3" s="37"/>
      <c r="R3" s="37"/>
      <c r="S3" s="38"/>
    </row>
    <row r="4" spans="1:19" ht="12.75">
      <c r="A4" s="1">
        <v>2</v>
      </c>
      <c r="B4" s="6">
        <v>55</v>
      </c>
      <c r="C4" s="6">
        <v>72</v>
      </c>
      <c r="D4" s="8">
        <v>12.5</v>
      </c>
      <c r="E4" s="6">
        <v>4.1</v>
      </c>
      <c r="F4" s="4"/>
      <c r="G4" s="1">
        <v>2</v>
      </c>
      <c r="H4" s="8">
        <f aca="true" t="shared" si="0" ref="H4:H20">B4+2</f>
        <v>57</v>
      </c>
      <c r="I4" s="8">
        <f aca="true" t="shared" si="1" ref="I4:I20">C4+1</f>
        <v>73</v>
      </c>
      <c r="J4" s="8">
        <f aca="true" t="shared" si="2" ref="J4:J20">D4+2.2</f>
        <v>14.7</v>
      </c>
      <c r="K4" s="6">
        <f aca="true" t="shared" si="3" ref="K4:K20">E4+2.3</f>
        <v>6.3999999999999995</v>
      </c>
      <c r="M4" s="36"/>
      <c r="N4" s="37"/>
      <c r="O4" s="37"/>
      <c r="P4" s="37"/>
      <c r="Q4" s="37"/>
      <c r="R4" s="37"/>
      <c r="S4" s="38"/>
    </row>
    <row r="5" spans="1:19" ht="12.75">
      <c r="A5" s="1">
        <v>3</v>
      </c>
      <c r="B5" s="6">
        <v>51</v>
      </c>
      <c r="C5" s="6">
        <v>73</v>
      </c>
      <c r="D5" s="8">
        <v>12.3</v>
      </c>
      <c r="E5" s="6">
        <v>3.2</v>
      </c>
      <c r="F5" s="4"/>
      <c r="G5" s="1">
        <v>3</v>
      </c>
      <c r="H5" s="8">
        <f t="shared" si="0"/>
        <v>53</v>
      </c>
      <c r="I5" s="8">
        <f t="shared" si="1"/>
        <v>74</v>
      </c>
      <c r="J5" s="8">
        <f t="shared" si="2"/>
        <v>14.5</v>
      </c>
      <c r="K5" s="6">
        <f t="shared" si="3"/>
        <v>5.5</v>
      </c>
      <c r="M5" s="36"/>
      <c r="N5" s="37"/>
      <c r="O5" s="37"/>
      <c r="P5" s="37"/>
      <c r="Q5" s="37"/>
      <c r="R5" s="37"/>
      <c r="S5" s="38"/>
    </row>
    <row r="6" spans="1:19" ht="12.75">
      <c r="A6" s="1">
        <v>4</v>
      </c>
      <c r="B6" s="6">
        <v>55</v>
      </c>
      <c r="C6" s="6">
        <v>75</v>
      </c>
      <c r="D6" s="8">
        <v>11</v>
      </c>
      <c r="E6" s="6">
        <v>3.2</v>
      </c>
      <c r="F6" s="4"/>
      <c r="G6" s="1">
        <v>4</v>
      </c>
      <c r="H6" s="8">
        <f t="shared" si="0"/>
        <v>57</v>
      </c>
      <c r="I6" s="8">
        <f t="shared" si="1"/>
        <v>76</v>
      </c>
      <c r="J6" s="8">
        <f t="shared" si="2"/>
        <v>13.2</v>
      </c>
      <c r="K6" s="6">
        <f t="shared" si="3"/>
        <v>5.5</v>
      </c>
      <c r="M6" s="36"/>
      <c r="N6" s="37"/>
      <c r="O6" s="37"/>
      <c r="P6" s="37"/>
      <c r="Q6" s="37"/>
      <c r="R6" s="37"/>
      <c r="S6" s="38"/>
    </row>
    <row r="7" spans="1:19" ht="12.75">
      <c r="A7" s="1">
        <v>5</v>
      </c>
      <c r="B7" s="6">
        <v>54</v>
      </c>
      <c r="C7" s="6">
        <v>70</v>
      </c>
      <c r="D7" s="8">
        <v>10.1</v>
      </c>
      <c r="E7" s="6">
        <v>3.2</v>
      </c>
      <c r="F7" s="4"/>
      <c r="G7" s="1">
        <v>5</v>
      </c>
      <c r="H7" s="8">
        <f t="shared" si="0"/>
        <v>56</v>
      </c>
      <c r="I7" s="8">
        <f t="shared" si="1"/>
        <v>71</v>
      </c>
      <c r="J7" s="8">
        <f t="shared" si="2"/>
        <v>12.3</v>
      </c>
      <c r="K7" s="6">
        <f t="shared" si="3"/>
        <v>5.5</v>
      </c>
      <c r="M7" s="36"/>
      <c r="N7" s="37"/>
      <c r="O7" s="37"/>
      <c r="P7" s="37"/>
      <c r="Q7" s="37"/>
      <c r="R7" s="37"/>
      <c r="S7" s="38"/>
    </row>
    <row r="8" spans="1:19" ht="12.75">
      <c r="A8" s="1">
        <v>6</v>
      </c>
      <c r="B8" s="6">
        <v>55</v>
      </c>
      <c r="C8" s="6">
        <v>67</v>
      </c>
      <c r="D8" s="8">
        <v>9.3</v>
      </c>
      <c r="E8" s="6">
        <v>3.3</v>
      </c>
      <c r="F8" s="4"/>
      <c r="G8" s="1">
        <v>6</v>
      </c>
      <c r="H8" s="8">
        <f t="shared" si="0"/>
        <v>57</v>
      </c>
      <c r="I8" s="8">
        <f t="shared" si="1"/>
        <v>68</v>
      </c>
      <c r="J8" s="8">
        <f t="shared" si="2"/>
        <v>11.5</v>
      </c>
      <c r="K8" s="6">
        <f t="shared" si="3"/>
        <v>5.6</v>
      </c>
      <c r="M8" s="36"/>
      <c r="N8" s="37"/>
      <c r="O8" s="37"/>
      <c r="P8" s="37"/>
      <c r="Q8" s="37"/>
      <c r="R8" s="37"/>
      <c r="S8" s="38"/>
    </row>
    <row r="9" spans="1:19" ht="13.5" thickBot="1">
      <c r="A9" s="1">
        <v>7</v>
      </c>
      <c r="B9" s="6">
        <v>57</v>
      </c>
      <c r="C9" s="6">
        <v>68</v>
      </c>
      <c r="D9" s="8">
        <v>8.5</v>
      </c>
      <c r="E9" s="6">
        <v>3.4</v>
      </c>
      <c r="F9" s="4"/>
      <c r="G9" s="1">
        <v>7</v>
      </c>
      <c r="H9" s="8">
        <f t="shared" si="0"/>
        <v>59</v>
      </c>
      <c r="I9" s="8">
        <f t="shared" si="1"/>
        <v>69</v>
      </c>
      <c r="J9" s="8">
        <f t="shared" si="2"/>
        <v>10.7</v>
      </c>
      <c r="K9" s="6">
        <f t="shared" si="3"/>
        <v>5.699999999999999</v>
      </c>
      <c r="M9" s="39"/>
      <c r="N9" s="40"/>
      <c r="O9" s="40"/>
      <c r="P9" s="40"/>
      <c r="Q9" s="40"/>
      <c r="R9" s="40"/>
      <c r="S9" s="41"/>
    </row>
    <row r="10" spans="1:11" ht="12.75">
      <c r="A10" s="1">
        <v>8</v>
      </c>
      <c r="B10" s="6">
        <v>52</v>
      </c>
      <c r="C10" s="6">
        <v>62</v>
      </c>
      <c r="D10" s="8">
        <v>8.2</v>
      </c>
      <c r="E10" s="6">
        <v>3.6</v>
      </c>
      <c r="F10" s="4"/>
      <c r="G10" s="1">
        <v>8</v>
      </c>
      <c r="H10" s="8">
        <f t="shared" si="0"/>
        <v>54</v>
      </c>
      <c r="I10" s="8">
        <f t="shared" si="1"/>
        <v>63</v>
      </c>
      <c r="J10" s="8">
        <f t="shared" si="2"/>
        <v>10.399999999999999</v>
      </c>
      <c r="K10" s="6">
        <f t="shared" si="3"/>
        <v>5.9</v>
      </c>
    </row>
    <row r="11" spans="1:11" ht="12.75">
      <c r="A11" s="1">
        <v>9</v>
      </c>
      <c r="B11" s="6">
        <v>61</v>
      </c>
      <c r="C11" s="6">
        <v>73</v>
      </c>
      <c r="D11" s="8">
        <v>8.8</v>
      </c>
      <c r="E11" s="6">
        <v>3.7</v>
      </c>
      <c r="F11" s="4"/>
      <c r="G11" s="1">
        <v>9</v>
      </c>
      <c r="H11" s="8">
        <f t="shared" si="0"/>
        <v>63</v>
      </c>
      <c r="I11" s="8">
        <f t="shared" si="1"/>
        <v>74</v>
      </c>
      <c r="J11" s="8">
        <f t="shared" si="2"/>
        <v>11</v>
      </c>
      <c r="K11" s="6">
        <f t="shared" si="3"/>
        <v>6</v>
      </c>
    </row>
    <row r="12" spans="1:11" ht="12.75">
      <c r="A12" s="1">
        <v>10</v>
      </c>
      <c r="B12" s="6">
        <v>60</v>
      </c>
      <c r="C12" s="6">
        <v>73</v>
      </c>
      <c r="D12" s="8">
        <v>5.5</v>
      </c>
      <c r="E12" s="6">
        <v>3.7</v>
      </c>
      <c r="F12" s="4"/>
      <c r="G12" s="1">
        <v>10</v>
      </c>
      <c r="H12" s="8">
        <f t="shared" si="0"/>
        <v>62</v>
      </c>
      <c r="I12" s="8">
        <f t="shared" si="1"/>
        <v>74</v>
      </c>
      <c r="J12" s="8">
        <f t="shared" si="2"/>
        <v>7.7</v>
      </c>
      <c r="K12" s="6">
        <f t="shared" si="3"/>
        <v>6</v>
      </c>
    </row>
    <row r="13" spans="1:11" ht="12.75">
      <c r="A13" s="1">
        <v>11</v>
      </c>
      <c r="B13" s="6">
        <v>66</v>
      </c>
      <c r="C13" s="6">
        <v>74</v>
      </c>
      <c r="D13" s="8">
        <v>5</v>
      </c>
      <c r="E13" s="6">
        <v>3.4</v>
      </c>
      <c r="F13" s="4"/>
      <c r="G13" s="1">
        <v>11</v>
      </c>
      <c r="H13" s="8">
        <f t="shared" si="0"/>
        <v>68</v>
      </c>
      <c r="I13" s="8">
        <f t="shared" si="1"/>
        <v>75</v>
      </c>
      <c r="J13" s="8">
        <f t="shared" si="2"/>
        <v>7.2</v>
      </c>
      <c r="K13" s="6">
        <f t="shared" si="3"/>
        <v>5.699999999999999</v>
      </c>
    </row>
    <row r="14" spans="1:11" ht="12.75">
      <c r="A14" s="1">
        <v>12</v>
      </c>
      <c r="B14" s="6">
        <v>63</v>
      </c>
      <c r="C14" s="6">
        <v>75</v>
      </c>
      <c r="D14" s="8">
        <v>4.7</v>
      </c>
      <c r="E14" s="6">
        <v>4.6</v>
      </c>
      <c r="F14" s="4"/>
      <c r="G14" s="1">
        <v>12</v>
      </c>
      <c r="H14" s="8">
        <f t="shared" si="0"/>
        <v>65</v>
      </c>
      <c r="I14" s="8">
        <f t="shared" si="1"/>
        <v>76</v>
      </c>
      <c r="J14" s="8">
        <f t="shared" si="2"/>
        <v>6.9</v>
      </c>
      <c r="K14" s="6">
        <f t="shared" si="3"/>
        <v>6.8999999999999995</v>
      </c>
    </row>
    <row r="15" spans="1:11" ht="12.75">
      <c r="A15" s="1">
        <v>13</v>
      </c>
      <c r="B15" s="6">
        <v>64</v>
      </c>
      <c r="C15" s="6">
        <v>76</v>
      </c>
      <c r="D15" s="8">
        <v>4.6</v>
      </c>
      <c r="E15" s="6">
        <v>4.2</v>
      </c>
      <c r="F15" s="4"/>
      <c r="G15" s="1">
        <v>13</v>
      </c>
      <c r="H15" s="8">
        <f t="shared" si="0"/>
        <v>66</v>
      </c>
      <c r="I15" s="8">
        <f t="shared" si="1"/>
        <v>77</v>
      </c>
      <c r="J15" s="8">
        <f t="shared" si="2"/>
        <v>6.8</v>
      </c>
      <c r="K15" s="6">
        <f t="shared" si="3"/>
        <v>6.5</v>
      </c>
    </row>
    <row r="16" spans="1:11" ht="12.75">
      <c r="A16" s="1">
        <v>14</v>
      </c>
      <c r="B16" s="6">
        <v>67</v>
      </c>
      <c r="C16" s="6">
        <v>80</v>
      </c>
      <c r="D16" s="8">
        <v>4.2</v>
      </c>
      <c r="E16" s="6">
        <v>4.3</v>
      </c>
      <c r="F16" s="4"/>
      <c r="G16" s="1">
        <v>14</v>
      </c>
      <c r="H16" s="8">
        <f t="shared" si="0"/>
        <v>69</v>
      </c>
      <c r="I16" s="8">
        <f t="shared" si="1"/>
        <v>81</v>
      </c>
      <c r="J16" s="8">
        <f t="shared" si="2"/>
        <v>6.4</v>
      </c>
      <c r="K16" s="6">
        <f t="shared" si="3"/>
        <v>6.6</v>
      </c>
    </row>
    <row r="17" spans="1:11" ht="12.75">
      <c r="A17" s="1">
        <v>15</v>
      </c>
      <c r="B17" s="6">
        <v>67</v>
      </c>
      <c r="C17" s="6">
        <v>82</v>
      </c>
      <c r="D17" s="8">
        <v>4.1</v>
      </c>
      <c r="E17" s="6">
        <v>4.7</v>
      </c>
      <c r="F17" s="4"/>
      <c r="G17" s="1">
        <v>15</v>
      </c>
      <c r="H17" s="8">
        <f t="shared" si="0"/>
        <v>69</v>
      </c>
      <c r="I17" s="8">
        <f t="shared" si="1"/>
        <v>83</v>
      </c>
      <c r="J17" s="8">
        <f t="shared" si="2"/>
        <v>6.3</v>
      </c>
      <c r="K17" s="6">
        <f t="shared" si="3"/>
        <v>7</v>
      </c>
    </row>
    <row r="18" spans="1:11" ht="12.75">
      <c r="A18" s="1">
        <v>16</v>
      </c>
      <c r="B18" s="6">
        <v>62</v>
      </c>
      <c r="C18" s="6">
        <v>84</v>
      </c>
      <c r="D18" s="8">
        <v>4.2</v>
      </c>
      <c r="E18" s="6">
        <v>4.8</v>
      </c>
      <c r="F18" s="4"/>
      <c r="G18" s="1">
        <v>16</v>
      </c>
      <c r="H18" s="8">
        <f t="shared" si="0"/>
        <v>64</v>
      </c>
      <c r="I18" s="8">
        <f t="shared" si="1"/>
        <v>85</v>
      </c>
      <c r="J18" s="8">
        <f t="shared" si="2"/>
        <v>6.4</v>
      </c>
      <c r="K18" s="6">
        <f t="shared" si="3"/>
        <v>7.1</v>
      </c>
    </row>
    <row r="19" spans="1:11" ht="12.75">
      <c r="A19" s="1">
        <v>17</v>
      </c>
      <c r="B19" s="6">
        <v>63</v>
      </c>
      <c r="C19" s="6">
        <v>84</v>
      </c>
      <c r="D19" s="8">
        <v>4.5</v>
      </c>
      <c r="E19" s="6">
        <v>4.9</v>
      </c>
      <c r="F19" s="4"/>
      <c r="G19" s="1">
        <v>17</v>
      </c>
      <c r="H19" s="8">
        <f t="shared" si="0"/>
        <v>65</v>
      </c>
      <c r="I19" s="8">
        <f t="shared" si="1"/>
        <v>85</v>
      </c>
      <c r="J19" s="8">
        <f t="shared" si="2"/>
        <v>6.7</v>
      </c>
      <c r="K19" s="6">
        <f t="shared" si="3"/>
        <v>7.2</v>
      </c>
    </row>
    <row r="20" spans="1:11" ht="12.75">
      <c r="A20" s="1">
        <v>18</v>
      </c>
      <c r="B20" s="6">
        <v>69</v>
      </c>
      <c r="C20" s="6">
        <v>85</v>
      </c>
      <c r="D20" s="8">
        <v>4.3</v>
      </c>
      <c r="E20" s="6">
        <v>5.2</v>
      </c>
      <c r="F20" s="4"/>
      <c r="G20" s="1">
        <v>18</v>
      </c>
      <c r="H20" s="8">
        <f t="shared" si="0"/>
        <v>71</v>
      </c>
      <c r="I20" s="8">
        <f t="shared" si="1"/>
        <v>86</v>
      </c>
      <c r="J20" s="8">
        <f t="shared" si="2"/>
        <v>6.5</v>
      </c>
      <c r="K20" s="6">
        <f t="shared" si="3"/>
        <v>7.5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67</v>
      </c>
      <c r="B22" s="11"/>
      <c r="C22" s="11"/>
      <c r="D22" s="11"/>
      <c r="E22" s="11"/>
      <c r="G22" s="11" t="s">
        <v>68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33" t="s">
        <v>91</v>
      </c>
      <c r="N23" s="34"/>
      <c r="O23" s="34"/>
      <c r="P23" s="34"/>
      <c r="Q23" s="34"/>
      <c r="R23" s="34"/>
      <c r="S23" s="35"/>
    </row>
    <row r="24" spans="1:19" ht="12.75">
      <c r="A24" s="1">
        <v>1</v>
      </c>
      <c r="B24" s="6">
        <f>B3+5</f>
        <v>58</v>
      </c>
      <c r="C24" s="6">
        <f>C3-1</f>
        <v>70</v>
      </c>
      <c r="D24" s="6">
        <f>D3+1.5</f>
        <v>13.5</v>
      </c>
      <c r="E24" s="6">
        <f>E3+2</f>
        <v>5.2</v>
      </c>
      <c r="F24" s="4"/>
      <c r="G24" s="1">
        <v>1</v>
      </c>
      <c r="H24" s="8">
        <f>H3+3</f>
        <v>58</v>
      </c>
      <c r="I24" s="8">
        <f>I3+5</f>
        <v>77</v>
      </c>
      <c r="J24" s="8">
        <f>J3+2.9</f>
        <v>17.099999999999998</v>
      </c>
      <c r="K24" s="8">
        <f>K3+2.5</f>
        <v>8</v>
      </c>
      <c r="M24" s="36"/>
      <c r="N24" s="37"/>
      <c r="O24" s="37"/>
      <c r="P24" s="37"/>
      <c r="Q24" s="37"/>
      <c r="R24" s="37"/>
      <c r="S24" s="38"/>
    </row>
    <row r="25" spans="1:19" ht="12.75">
      <c r="A25" s="1">
        <v>2</v>
      </c>
      <c r="B25" s="6">
        <f aca="true" t="shared" si="4" ref="B25:B41">B4+5</f>
        <v>60</v>
      </c>
      <c r="C25" s="6">
        <f aca="true" t="shared" si="5" ref="C25:C41">C4-1</f>
        <v>71</v>
      </c>
      <c r="D25" s="6">
        <f aca="true" t="shared" si="6" ref="D25:D41">D4+1.5</f>
        <v>14</v>
      </c>
      <c r="E25" s="6">
        <f aca="true" t="shared" si="7" ref="E25:E41">E4+2</f>
        <v>6.1</v>
      </c>
      <c r="F25" s="4"/>
      <c r="G25" s="1">
        <v>2</v>
      </c>
      <c r="H25" s="8">
        <f aca="true" t="shared" si="8" ref="H25:H41">H4+3</f>
        <v>60</v>
      </c>
      <c r="I25" s="8">
        <f aca="true" t="shared" si="9" ref="I25:I41">I4+5</f>
        <v>78</v>
      </c>
      <c r="J25" s="8">
        <f aca="true" t="shared" si="10" ref="J25:J41">J4+2.9</f>
        <v>17.599999999999998</v>
      </c>
      <c r="K25" s="8">
        <f aca="true" t="shared" si="11" ref="K25:K41">K4+2.5</f>
        <v>8.899999999999999</v>
      </c>
      <c r="M25" s="36"/>
      <c r="N25" s="37"/>
      <c r="O25" s="37"/>
      <c r="P25" s="37"/>
      <c r="Q25" s="37"/>
      <c r="R25" s="37"/>
      <c r="S25" s="38"/>
    </row>
    <row r="26" spans="1:19" ht="12.75">
      <c r="A26" s="1">
        <v>3</v>
      </c>
      <c r="B26" s="6">
        <f t="shared" si="4"/>
        <v>56</v>
      </c>
      <c r="C26" s="6">
        <f t="shared" si="5"/>
        <v>72</v>
      </c>
      <c r="D26" s="6">
        <f t="shared" si="6"/>
        <v>13.8</v>
      </c>
      <c r="E26" s="6">
        <f t="shared" si="7"/>
        <v>5.2</v>
      </c>
      <c r="F26" s="4"/>
      <c r="G26" s="1">
        <v>3</v>
      </c>
      <c r="H26" s="8">
        <f t="shared" si="8"/>
        <v>56</v>
      </c>
      <c r="I26" s="8">
        <f t="shared" si="9"/>
        <v>79</v>
      </c>
      <c r="J26" s="8">
        <f t="shared" si="10"/>
        <v>17.4</v>
      </c>
      <c r="K26" s="8">
        <f t="shared" si="11"/>
        <v>8</v>
      </c>
      <c r="M26" s="36"/>
      <c r="N26" s="37"/>
      <c r="O26" s="37"/>
      <c r="P26" s="37"/>
      <c r="Q26" s="37"/>
      <c r="R26" s="37"/>
      <c r="S26" s="38"/>
    </row>
    <row r="27" spans="1:19" ht="12.75">
      <c r="A27" s="1">
        <v>4</v>
      </c>
      <c r="B27" s="6">
        <f t="shared" si="4"/>
        <v>60</v>
      </c>
      <c r="C27" s="6">
        <f t="shared" si="5"/>
        <v>74</v>
      </c>
      <c r="D27" s="6">
        <f t="shared" si="6"/>
        <v>12.5</v>
      </c>
      <c r="E27" s="6">
        <f t="shared" si="7"/>
        <v>5.2</v>
      </c>
      <c r="F27" s="4"/>
      <c r="G27" s="1">
        <v>4</v>
      </c>
      <c r="H27" s="8">
        <f t="shared" si="8"/>
        <v>60</v>
      </c>
      <c r="I27" s="8">
        <f t="shared" si="9"/>
        <v>81</v>
      </c>
      <c r="J27" s="8">
        <f t="shared" si="10"/>
        <v>16.099999999999998</v>
      </c>
      <c r="K27" s="8">
        <f t="shared" si="11"/>
        <v>8</v>
      </c>
      <c r="M27" s="36"/>
      <c r="N27" s="37"/>
      <c r="O27" s="37"/>
      <c r="P27" s="37"/>
      <c r="Q27" s="37"/>
      <c r="R27" s="37"/>
      <c r="S27" s="38"/>
    </row>
    <row r="28" spans="1:19" ht="12.75">
      <c r="A28" s="1">
        <v>5</v>
      </c>
      <c r="B28" s="6">
        <f t="shared" si="4"/>
        <v>59</v>
      </c>
      <c r="C28" s="6">
        <f t="shared" si="5"/>
        <v>69</v>
      </c>
      <c r="D28" s="6">
        <f t="shared" si="6"/>
        <v>11.6</v>
      </c>
      <c r="E28" s="6">
        <f t="shared" si="7"/>
        <v>5.2</v>
      </c>
      <c r="F28" s="4"/>
      <c r="G28" s="1">
        <v>5</v>
      </c>
      <c r="H28" s="8">
        <f t="shared" si="8"/>
        <v>59</v>
      </c>
      <c r="I28" s="8">
        <f t="shared" si="9"/>
        <v>76</v>
      </c>
      <c r="J28" s="8">
        <f t="shared" si="10"/>
        <v>15.200000000000001</v>
      </c>
      <c r="K28" s="8">
        <f t="shared" si="11"/>
        <v>8</v>
      </c>
      <c r="M28" s="36"/>
      <c r="N28" s="37"/>
      <c r="O28" s="37"/>
      <c r="P28" s="37"/>
      <c r="Q28" s="37"/>
      <c r="R28" s="37"/>
      <c r="S28" s="38"/>
    </row>
    <row r="29" spans="1:19" ht="12.75">
      <c r="A29" s="1">
        <v>6</v>
      </c>
      <c r="B29" s="6">
        <f t="shared" si="4"/>
        <v>60</v>
      </c>
      <c r="C29" s="6">
        <f t="shared" si="5"/>
        <v>66</v>
      </c>
      <c r="D29" s="6">
        <f t="shared" si="6"/>
        <v>10.8</v>
      </c>
      <c r="E29" s="6">
        <f t="shared" si="7"/>
        <v>5.3</v>
      </c>
      <c r="F29" s="4"/>
      <c r="G29" s="1">
        <v>6</v>
      </c>
      <c r="H29" s="8">
        <f t="shared" si="8"/>
        <v>60</v>
      </c>
      <c r="I29" s="8">
        <f t="shared" si="9"/>
        <v>73</v>
      </c>
      <c r="J29" s="8">
        <f t="shared" si="10"/>
        <v>14.4</v>
      </c>
      <c r="K29" s="8">
        <f t="shared" si="11"/>
        <v>8.1</v>
      </c>
      <c r="M29" s="36"/>
      <c r="N29" s="37"/>
      <c r="O29" s="37"/>
      <c r="P29" s="37"/>
      <c r="Q29" s="37"/>
      <c r="R29" s="37"/>
      <c r="S29" s="38"/>
    </row>
    <row r="30" spans="1:19" ht="13.5" thickBot="1">
      <c r="A30" s="1">
        <v>7</v>
      </c>
      <c r="B30" s="6">
        <f t="shared" si="4"/>
        <v>62</v>
      </c>
      <c r="C30" s="6">
        <f t="shared" si="5"/>
        <v>67</v>
      </c>
      <c r="D30" s="6">
        <f t="shared" si="6"/>
        <v>10</v>
      </c>
      <c r="E30" s="6">
        <f t="shared" si="7"/>
        <v>5.4</v>
      </c>
      <c r="F30" s="4"/>
      <c r="G30" s="1">
        <v>7</v>
      </c>
      <c r="H30" s="8">
        <f t="shared" si="8"/>
        <v>62</v>
      </c>
      <c r="I30" s="8">
        <f t="shared" si="9"/>
        <v>74</v>
      </c>
      <c r="J30" s="8">
        <f t="shared" si="10"/>
        <v>13.6</v>
      </c>
      <c r="K30" s="8">
        <f t="shared" si="11"/>
        <v>8.2</v>
      </c>
      <c r="M30" s="39"/>
      <c r="N30" s="40"/>
      <c r="O30" s="40"/>
      <c r="P30" s="40"/>
      <c r="Q30" s="40"/>
      <c r="R30" s="40"/>
      <c r="S30" s="41"/>
    </row>
    <row r="31" spans="1:11" ht="12.75">
      <c r="A31" s="1">
        <v>8</v>
      </c>
      <c r="B31" s="6">
        <f t="shared" si="4"/>
        <v>57</v>
      </c>
      <c r="C31" s="6">
        <f t="shared" si="5"/>
        <v>61</v>
      </c>
      <c r="D31" s="6">
        <f t="shared" si="6"/>
        <v>9.7</v>
      </c>
      <c r="E31" s="6">
        <f t="shared" si="7"/>
        <v>5.6</v>
      </c>
      <c r="F31" s="4"/>
      <c r="G31" s="1">
        <v>8</v>
      </c>
      <c r="H31" s="8">
        <f t="shared" si="8"/>
        <v>57</v>
      </c>
      <c r="I31" s="8">
        <f t="shared" si="9"/>
        <v>68</v>
      </c>
      <c r="J31" s="8">
        <f t="shared" si="10"/>
        <v>13.299999999999999</v>
      </c>
      <c r="K31" s="8">
        <f t="shared" si="11"/>
        <v>8.4</v>
      </c>
    </row>
    <row r="32" spans="1:11" ht="12.75">
      <c r="A32" s="1">
        <v>9</v>
      </c>
      <c r="B32" s="6">
        <f t="shared" si="4"/>
        <v>66</v>
      </c>
      <c r="C32" s="6">
        <f t="shared" si="5"/>
        <v>72</v>
      </c>
      <c r="D32" s="6">
        <f t="shared" si="6"/>
        <v>10.3</v>
      </c>
      <c r="E32" s="6">
        <f t="shared" si="7"/>
        <v>5.7</v>
      </c>
      <c r="F32" s="4"/>
      <c r="G32" s="1">
        <v>9</v>
      </c>
      <c r="H32" s="8">
        <f t="shared" si="8"/>
        <v>66</v>
      </c>
      <c r="I32" s="8">
        <f t="shared" si="9"/>
        <v>79</v>
      </c>
      <c r="J32" s="8">
        <f t="shared" si="10"/>
        <v>13.9</v>
      </c>
      <c r="K32" s="8">
        <f t="shared" si="11"/>
        <v>8.5</v>
      </c>
    </row>
    <row r="33" spans="1:11" ht="12.75">
      <c r="A33" s="1">
        <v>10</v>
      </c>
      <c r="B33" s="6">
        <f t="shared" si="4"/>
        <v>65</v>
      </c>
      <c r="C33" s="6">
        <f t="shared" si="5"/>
        <v>72</v>
      </c>
      <c r="D33" s="6">
        <f t="shared" si="6"/>
        <v>7</v>
      </c>
      <c r="E33" s="6">
        <f t="shared" si="7"/>
        <v>5.7</v>
      </c>
      <c r="F33" s="4"/>
      <c r="G33" s="1">
        <v>10</v>
      </c>
      <c r="H33" s="8">
        <f t="shared" si="8"/>
        <v>65</v>
      </c>
      <c r="I33" s="8">
        <f t="shared" si="9"/>
        <v>79</v>
      </c>
      <c r="J33" s="8">
        <f t="shared" si="10"/>
        <v>10.6</v>
      </c>
      <c r="K33" s="8">
        <f t="shared" si="11"/>
        <v>8.5</v>
      </c>
    </row>
    <row r="34" spans="1:11" ht="12.75">
      <c r="A34" s="1">
        <v>11</v>
      </c>
      <c r="B34" s="6">
        <f t="shared" si="4"/>
        <v>71</v>
      </c>
      <c r="C34" s="6">
        <f t="shared" si="5"/>
        <v>73</v>
      </c>
      <c r="D34" s="6">
        <f t="shared" si="6"/>
        <v>6.5</v>
      </c>
      <c r="E34" s="6">
        <f t="shared" si="7"/>
        <v>5.4</v>
      </c>
      <c r="F34" s="4"/>
      <c r="G34" s="1">
        <v>11</v>
      </c>
      <c r="H34" s="8">
        <f t="shared" si="8"/>
        <v>71</v>
      </c>
      <c r="I34" s="8">
        <f t="shared" si="9"/>
        <v>80</v>
      </c>
      <c r="J34" s="8">
        <f t="shared" si="10"/>
        <v>10.1</v>
      </c>
      <c r="K34" s="8">
        <f t="shared" si="11"/>
        <v>8.2</v>
      </c>
    </row>
    <row r="35" spans="1:11" ht="12.75">
      <c r="A35" s="1">
        <v>12</v>
      </c>
      <c r="B35" s="6">
        <f t="shared" si="4"/>
        <v>68</v>
      </c>
      <c r="C35" s="6">
        <f t="shared" si="5"/>
        <v>74</v>
      </c>
      <c r="D35" s="6">
        <f t="shared" si="6"/>
        <v>6.2</v>
      </c>
      <c r="E35" s="6">
        <f t="shared" si="7"/>
        <v>6.6</v>
      </c>
      <c r="F35" s="4"/>
      <c r="G35" s="1">
        <v>12</v>
      </c>
      <c r="H35" s="8">
        <f t="shared" si="8"/>
        <v>68</v>
      </c>
      <c r="I35" s="8">
        <f t="shared" si="9"/>
        <v>81</v>
      </c>
      <c r="J35" s="8">
        <f t="shared" si="10"/>
        <v>9.8</v>
      </c>
      <c r="K35" s="8">
        <f t="shared" si="11"/>
        <v>9.399999999999999</v>
      </c>
    </row>
    <row r="36" spans="1:11" ht="12.75">
      <c r="A36" s="1">
        <v>13</v>
      </c>
      <c r="B36" s="6">
        <f t="shared" si="4"/>
        <v>69</v>
      </c>
      <c r="C36" s="6">
        <f t="shared" si="5"/>
        <v>75</v>
      </c>
      <c r="D36" s="6">
        <f t="shared" si="6"/>
        <v>6.1</v>
      </c>
      <c r="E36" s="6">
        <f t="shared" si="7"/>
        <v>6.2</v>
      </c>
      <c r="F36" s="4"/>
      <c r="G36" s="1">
        <v>13</v>
      </c>
      <c r="H36" s="8">
        <f t="shared" si="8"/>
        <v>69</v>
      </c>
      <c r="I36" s="8">
        <f t="shared" si="9"/>
        <v>82</v>
      </c>
      <c r="J36" s="8">
        <f t="shared" si="10"/>
        <v>9.7</v>
      </c>
      <c r="K36" s="8">
        <f t="shared" si="11"/>
        <v>9</v>
      </c>
    </row>
    <row r="37" spans="1:11" ht="12.75">
      <c r="A37" s="1">
        <v>14</v>
      </c>
      <c r="B37" s="6">
        <f t="shared" si="4"/>
        <v>72</v>
      </c>
      <c r="C37" s="6">
        <f t="shared" si="5"/>
        <v>79</v>
      </c>
      <c r="D37" s="6">
        <f t="shared" si="6"/>
        <v>5.7</v>
      </c>
      <c r="E37" s="6">
        <f t="shared" si="7"/>
        <v>6.3</v>
      </c>
      <c r="F37" s="4"/>
      <c r="G37" s="1">
        <v>14</v>
      </c>
      <c r="H37" s="8">
        <f t="shared" si="8"/>
        <v>72</v>
      </c>
      <c r="I37" s="8">
        <f t="shared" si="9"/>
        <v>86</v>
      </c>
      <c r="J37" s="8">
        <f t="shared" si="10"/>
        <v>9.3</v>
      </c>
      <c r="K37" s="8">
        <f t="shared" si="11"/>
        <v>9.1</v>
      </c>
    </row>
    <row r="38" spans="1:11" ht="12.75">
      <c r="A38" s="1">
        <v>15</v>
      </c>
      <c r="B38" s="6">
        <f t="shared" si="4"/>
        <v>72</v>
      </c>
      <c r="C38" s="6">
        <f t="shared" si="5"/>
        <v>81</v>
      </c>
      <c r="D38" s="6">
        <f t="shared" si="6"/>
        <v>5.6</v>
      </c>
      <c r="E38" s="6">
        <f t="shared" si="7"/>
        <v>6.7</v>
      </c>
      <c r="F38" s="4"/>
      <c r="G38" s="1">
        <v>15</v>
      </c>
      <c r="H38" s="8">
        <f t="shared" si="8"/>
        <v>72</v>
      </c>
      <c r="I38" s="8">
        <f t="shared" si="9"/>
        <v>88</v>
      </c>
      <c r="J38" s="8">
        <f t="shared" si="10"/>
        <v>9.2</v>
      </c>
      <c r="K38" s="8">
        <f t="shared" si="11"/>
        <v>9.5</v>
      </c>
    </row>
    <row r="39" spans="1:11" ht="12.75">
      <c r="A39" s="1">
        <v>16</v>
      </c>
      <c r="B39" s="6">
        <f t="shared" si="4"/>
        <v>67</v>
      </c>
      <c r="C39" s="6">
        <f t="shared" si="5"/>
        <v>83</v>
      </c>
      <c r="D39" s="6">
        <f t="shared" si="6"/>
        <v>5.7</v>
      </c>
      <c r="E39" s="6">
        <f t="shared" si="7"/>
        <v>6.8</v>
      </c>
      <c r="F39" s="4"/>
      <c r="G39" s="1">
        <v>16</v>
      </c>
      <c r="H39" s="8">
        <f t="shared" si="8"/>
        <v>67</v>
      </c>
      <c r="I39" s="8">
        <f t="shared" si="9"/>
        <v>90</v>
      </c>
      <c r="J39" s="8">
        <f t="shared" si="10"/>
        <v>9.3</v>
      </c>
      <c r="K39" s="8">
        <f t="shared" si="11"/>
        <v>9.6</v>
      </c>
    </row>
    <row r="40" spans="1:11" ht="12.75">
      <c r="A40" s="1">
        <v>17</v>
      </c>
      <c r="B40" s="6">
        <f t="shared" si="4"/>
        <v>68</v>
      </c>
      <c r="C40" s="6">
        <f t="shared" si="5"/>
        <v>83</v>
      </c>
      <c r="D40" s="6">
        <f t="shared" si="6"/>
        <v>6</v>
      </c>
      <c r="E40" s="6">
        <f t="shared" si="7"/>
        <v>6.9</v>
      </c>
      <c r="F40" s="4"/>
      <c r="G40" s="1">
        <v>17</v>
      </c>
      <c r="H40" s="8">
        <f t="shared" si="8"/>
        <v>68</v>
      </c>
      <c r="I40" s="8">
        <f t="shared" si="9"/>
        <v>90</v>
      </c>
      <c r="J40" s="8">
        <f t="shared" si="10"/>
        <v>9.6</v>
      </c>
      <c r="K40" s="8">
        <f t="shared" si="11"/>
        <v>9.7</v>
      </c>
    </row>
    <row r="41" spans="1:11" ht="12.75">
      <c r="A41" s="1">
        <v>18</v>
      </c>
      <c r="B41" s="6">
        <f t="shared" si="4"/>
        <v>74</v>
      </c>
      <c r="C41" s="6">
        <f t="shared" si="5"/>
        <v>84</v>
      </c>
      <c r="D41" s="6">
        <f t="shared" si="6"/>
        <v>5.8</v>
      </c>
      <c r="E41" s="6">
        <f t="shared" si="7"/>
        <v>7.2</v>
      </c>
      <c r="F41" s="4"/>
      <c r="G41" s="1">
        <v>18</v>
      </c>
      <c r="H41" s="8">
        <f t="shared" si="8"/>
        <v>74</v>
      </c>
      <c r="I41" s="8">
        <f t="shared" si="9"/>
        <v>91</v>
      </c>
      <c r="J41" s="8">
        <f t="shared" si="10"/>
        <v>9.4</v>
      </c>
      <c r="K41" s="8">
        <f t="shared" si="11"/>
        <v>10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69</v>
      </c>
      <c r="B43" s="11"/>
      <c r="C43" s="11"/>
      <c r="D43" s="11"/>
      <c r="E43" s="11"/>
      <c r="G43" s="11" t="s">
        <v>70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33" t="s">
        <v>91</v>
      </c>
      <c r="N44" s="34"/>
      <c r="O44" s="34"/>
      <c r="P44" s="34"/>
      <c r="Q44" s="34"/>
      <c r="R44" s="34"/>
      <c r="S44" s="35"/>
    </row>
    <row r="45" spans="1:19" ht="12.75">
      <c r="A45" s="1">
        <v>1</v>
      </c>
      <c r="B45" s="6">
        <f>B24+4.5</f>
        <v>62.5</v>
      </c>
      <c r="C45" s="6">
        <f>C3+3</f>
        <v>74</v>
      </c>
      <c r="D45" s="6">
        <f>D3-3.2</f>
        <v>8.8</v>
      </c>
      <c r="E45" s="6">
        <f>E24+1.5</f>
        <v>6.7</v>
      </c>
      <c r="F45" s="4"/>
      <c r="G45" s="1">
        <v>1</v>
      </c>
      <c r="H45" s="6">
        <f>B45+6</f>
        <v>68.5</v>
      </c>
      <c r="I45" s="6">
        <f>C45-2</f>
        <v>72</v>
      </c>
      <c r="J45" s="6">
        <f>D45+3.7</f>
        <v>12.5</v>
      </c>
      <c r="K45" s="6">
        <f>E45-2.5</f>
        <v>4.2</v>
      </c>
      <c r="L45" s="4"/>
      <c r="M45" s="36"/>
      <c r="N45" s="37"/>
      <c r="O45" s="37"/>
      <c r="P45" s="37"/>
      <c r="Q45" s="37"/>
      <c r="R45" s="37"/>
      <c r="S45" s="38"/>
    </row>
    <row r="46" spans="1:19" ht="12.75">
      <c r="A46" s="1">
        <v>2</v>
      </c>
      <c r="B46" s="6">
        <f aca="true" t="shared" si="12" ref="B46:B62">B25+4.5</f>
        <v>64.5</v>
      </c>
      <c r="C46" s="6">
        <f aca="true" t="shared" si="13" ref="C46:C62">C4+3</f>
        <v>75</v>
      </c>
      <c r="D46" s="6">
        <f aca="true" t="shared" si="14" ref="D46:D62">D4-3.2</f>
        <v>9.3</v>
      </c>
      <c r="E46" s="6">
        <f aca="true" t="shared" si="15" ref="E46:E62">E25+1.5</f>
        <v>7.6</v>
      </c>
      <c r="F46" s="4"/>
      <c r="G46" s="1">
        <v>2</v>
      </c>
      <c r="H46" s="6">
        <f aca="true" t="shared" si="16" ref="H46:H62">B46+6</f>
        <v>70.5</v>
      </c>
      <c r="I46" s="6">
        <f aca="true" t="shared" si="17" ref="I46:I62">C46-2</f>
        <v>73</v>
      </c>
      <c r="J46" s="6">
        <f aca="true" t="shared" si="18" ref="J46:J62">D46+3.7</f>
        <v>13</v>
      </c>
      <c r="K46" s="6">
        <f aca="true" t="shared" si="19" ref="K46:K62">E46-2.5</f>
        <v>5.1</v>
      </c>
      <c r="L46" s="4"/>
      <c r="M46" s="36"/>
      <c r="N46" s="37"/>
      <c r="O46" s="37"/>
      <c r="P46" s="37"/>
      <c r="Q46" s="37"/>
      <c r="R46" s="37"/>
      <c r="S46" s="38"/>
    </row>
    <row r="47" spans="1:19" ht="12.75">
      <c r="A47" s="1">
        <v>3</v>
      </c>
      <c r="B47" s="6">
        <f t="shared" si="12"/>
        <v>60.5</v>
      </c>
      <c r="C47" s="6">
        <f t="shared" si="13"/>
        <v>76</v>
      </c>
      <c r="D47" s="6">
        <f t="shared" si="14"/>
        <v>9.100000000000001</v>
      </c>
      <c r="E47" s="6">
        <f t="shared" si="15"/>
        <v>6.7</v>
      </c>
      <c r="F47" s="4"/>
      <c r="G47" s="1">
        <v>3</v>
      </c>
      <c r="H47" s="6">
        <f t="shared" si="16"/>
        <v>66.5</v>
      </c>
      <c r="I47" s="6">
        <f t="shared" si="17"/>
        <v>74</v>
      </c>
      <c r="J47" s="6">
        <f t="shared" si="18"/>
        <v>12.8</v>
      </c>
      <c r="K47" s="6">
        <f t="shared" si="19"/>
        <v>4.2</v>
      </c>
      <c r="L47" s="4"/>
      <c r="M47" s="36"/>
      <c r="N47" s="37"/>
      <c r="O47" s="37"/>
      <c r="P47" s="37"/>
      <c r="Q47" s="37"/>
      <c r="R47" s="37"/>
      <c r="S47" s="38"/>
    </row>
    <row r="48" spans="1:19" ht="12.75">
      <c r="A48" s="1">
        <v>4</v>
      </c>
      <c r="B48" s="6">
        <f t="shared" si="12"/>
        <v>64.5</v>
      </c>
      <c r="C48" s="6">
        <f t="shared" si="13"/>
        <v>78</v>
      </c>
      <c r="D48" s="6">
        <f t="shared" si="14"/>
        <v>7.8</v>
      </c>
      <c r="E48" s="6">
        <f t="shared" si="15"/>
        <v>6.7</v>
      </c>
      <c r="F48" s="4"/>
      <c r="G48" s="1">
        <v>4</v>
      </c>
      <c r="H48" s="6">
        <f t="shared" si="16"/>
        <v>70.5</v>
      </c>
      <c r="I48" s="6">
        <f t="shared" si="17"/>
        <v>76</v>
      </c>
      <c r="J48" s="6">
        <f t="shared" si="18"/>
        <v>11.5</v>
      </c>
      <c r="K48" s="6">
        <f t="shared" si="19"/>
        <v>4.2</v>
      </c>
      <c r="L48" s="4"/>
      <c r="M48" s="36"/>
      <c r="N48" s="37"/>
      <c r="O48" s="37"/>
      <c r="P48" s="37"/>
      <c r="Q48" s="37"/>
      <c r="R48" s="37"/>
      <c r="S48" s="38"/>
    </row>
    <row r="49" spans="1:19" ht="12.75">
      <c r="A49" s="1">
        <v>5</v>
      </c>
      <c r="B49" s="6">
        <f t="shared" si="12"/>
        <v>63.5</v>
      </c>
      <c r="C49" s="6">
        <f t="shared" si="13"/>
        <v>73</v>
      </c>
      <c r="D49" s="6">
        <f t="shared" si="14"/>
        <v>6.8999999999999995</v>
      </c>
      <c r="E49" s="6">
        <f t="shared" si="15"/>
        <v>6.7</v>
      </c>
      <c r="F49" s="4"/>
      <c r="G49" s="1">
        <v>5</v>
      </c>
      <c r="H49" s="6">
        <f t="shared" si="16"/>
        <v>69.5</v>
      </c>
      <c r="I49" s="6">
        <f t="shared" si="17"/>
        <v>71</v>
      </c>
      <c r="J49" s="6">
        <f t="shared" si="18"/>
        <v>10.6</v>
      </c>
      <c r="K49" s="6">
        <f t="shared" si="19"/>
        <v>4.2</v>
      </c>
      <c r="L49" s="4"/>
      <c r="M49" s="36"/>
      <c r="N49" s="37"/>
      <c r="O49" s="37"/>
      <c r="P49" s="37"/>
      <c r="Q49" s="37"/>
      <c r="R49" s="37"/>
      <c r="S49" s="38"/>
    </row>
    <row r="50" spans="1:19" ht="12.75">
      <c r="A50" s="1">
        <v>6</v>
      </c>
      <c r="B50" s="6">
        <f t="shared" si="12"/>
        <v>64.5</v>
      </c>
      <c r="C50" s="6">
        <f t="shared" si="13"/>
        <v>70</v>
      </c>
      <c r="D50" s="6">
        <f t="shared" si="14"/>
        <v>6.1000000000000005</v>
      </c>
      <c r="E50" s="6">
        <f t="shared" si="15"/>
        <v>6.8</v>
      </c>
      <c r="F50" s="4"/>
      <c r="G50" s="1">
        <v>6</v>
      </c>
      <c r="H50" s="6">
        <f t="shared" si="16"/>
        <v>70.5</v>
      </c>
      <c r="I50" s="6">
        <f t="shared" si="17"/>
        <v>68</v>
      </c>
      <c r="J50" s="6">
        <f t="shared" si="18"/>
        <v>9.8</v>
      </c>
      <c r="K50" s="6">
        <f t="shared" si="19"/>
        <v>4.3</v>
      </c>
      <c r="L50" s="4"/>
      <c r="M50" s="36"/>
      <c r="N50" s="37"/>
      <c r="O50" s="37"/>
      <c r="P50" s="37"/>
      <c r="Q50" s="37"/>
      <c r="R50" s="37"/>
      <c r="S50" s="38"/>
    </row>
    <row r="51" spans="1:19" ht="13.5" thickBot="1">
      <c r="A51" s="1">
        <v>7</v>
      </c>
      <c r="B51" s="6">
        <f t="shared" si="12"/>
        <v>66.5</v>
      </c>
      <c r="C51" s="6">
        <f t="shared" si="13"/>
        <v>71</v>
      </c>
      <c r="D51" s="6">
        <f t="shared" si="14"/>
        <v>5.3</v>
      </c>
      <c r="E51" s="6">
        <f t="shared" si="15"/>
        <v>6.9</v>
      </c>
      <c r="F51" s="4"/>
      <c r="G51" s="1">
        <v>7</v>
      </c>
      <c r="H51" s="6">
        <f t="shared" si="16"/>
        <v>72.5</v>
      </c>
      <c r="I51" s="6">
        <f t="shared" si="17"/>
        <v>69</v>
      </c>
      <c r="J51" s="6">
        <f t="shared" si="18"/>
        <v>9</v>
      </c>
      <c r="K51" s="6">
        <f t="shared" si="19"/>
        <v>4.4</v>
      </c>
      <c r="L51" s="4"/>
      <c r="M51" s="39"/>
      <c r="N51" s="40"/>
      <c r="O51" s="40"/>
      <c r="P51" s="40"/>
      <c r="Q51" s="40"/>
      <c r="R51" s="40"/>
      <c r="S51" s="41"/>
    </row>
    <row r="52" spans="1:12" ht="12.75">
      <c r="A52" s="1">
        <v>8</v>
      </c>
      <c r="B52" s="6">
        <f t="shared" si="12"/>
        <v>61.5</v>
      </c>
      <c r="C52" s="6">
        <f t="shared" si="13"/>
        <v>65</v>
      </c>
      <c r="D52" s="6">
        <f t="shared" si="14"/>
        <v>4.999999999999999</v>
      </c>
      <c r="E52" s="6">
        <f t="shared" si="15"/>
        <v>7.1</v>
      </c>
      <c r="F52" s="4"/>
      <c r="G52" s="1">
        <v>8</v>
      </c>
      <c r="H52" s="6">
        <f t="shared" si="16"/>
        <v>67.5</v>
      </c>
      <c r="I52" s="6">
        <f t="shared" si="17"/>
        <v>63</v>
      </c>
      <c r="J52" s="6">
        <f t="shared" si="18"/>
        <v>8.7</v>
      </c>
      <c r="K52" s="6">
        <f t="shared" si="19"/>
        <v>4.6</v>
      </c>
      <c r="L52" s="4"/>
    </row>
    <row r="53" spans="1:12" ht="12.75">
      <c r="A53" s="1">
        <v>9</v>
      </c>
      <c r="B53" s="6">
        <f t="shared" si="12"/>
        <v>70.5</v>
      </c>
      <c r="C53" s="6">
        <f t="shared" si="13"/>
        <v>76</v>
      </c>
      <c r="D53" s="6">
        <f t="shared" si="14"/>
        <v>5.6000000000000005</v>
      </c>
      <c r="E53" s="6">
        <f t="shared" si="15"/>
        <v>7.2</v>
      </c>
      <c r="F53" s="4"/>
      <c r="G53" s="1">
        <v>9</v>
      </c>
      <c r="H53" s="6">
        <f t="shared" si="16"/>
        <v>76.5</v>
      </c>
      <c r="I53" s="6">
        <f t="shared" si="17"/>
        <v>74</v>
      </c>
      <c r="J53" s="6">
        <f t="shared" si="18"/>
        <v>9.3</v>
      </c>
      <c r="K53" s="6">
        <f t="shared" si="19"/>
        <v>4.7</v>
      </c>
      <c r="L53" s="4"/>
    </row>
    <row r="54" spans="1:12" ht="12.75">
      <c r="A54" s="1">
        <v>10</v>
      </c>
      <c r="B54" s="6">
        <f t="shared" si="12"/>
        <v>69.5</v>
      </c>
      <c r="C54" s="6">
        <f t="shared" si="13"/>
        <v>76</v>
      </c>
      <c r="D54" s="6">
        <f t="shared" si="14"/>
        <v>2.3</v>
      </c>
      <c r="E54" s="6">
        <f t="shared" si="15"/>
        <v>7.2</v>
      </c>
      <c r="F54" s="4"/>
      <c r="G54" s="1">
        <v>10</v>
      </c>
      <c r="H54" s="6">
        <f t="shared" si="16"/>
        <v>75.5</v>
      </c>
      <c r="I54" s="6">
        <f t="shared" si="17"/>
        <v>74</v>
      </c>
      <c r="J54" s="6">
        <f t="shared" si="18"/>
        <v>6</v>
      </c>
      <c r="K54" s="6">
        <f t="shared" si="19"/>
        <v>4.7</v>
      </c>
      <c r="L54" s="4"/>
    </row>
    <row r="55" spans="1:12" ht="12.75">
      <c r="A55" s="1">
        <v>11</v>
      </c>
      <c r="B55" s="6">
        <f t="shared" si="12"/>
        <v>75.5</v>
      </c>
      <c r="C55" s="6">
        <f t="shared" si="13"/>
        <v>77</v>
      </c>
      <c r="D55" s="6">
        <f t="shared" si="14"/>
        <v>1.7999999999999998</v>
      </c>
      <c r="E55" s="6">
        <f t="shared" si="15"/>
        <v>6.9</v>
      </c>
      <c r="F55" s="4"/>
      <c r="G55" s="1">
        <v>11</v>
      </c>
      <c r="H55" s="6">
        <f t="shared" si="16"/>
        <v>81.5</v>
      </c>
      <c r="I55" s="6">
        <f t="shared" si="17"/>
        <v>75</v>
      </c>
      <c r="J55" s="6">
        <f t="shared" si="18"/>
        <v>5.5</v>
      </c>
      <c r="K55" s="6">
        <f t="shared" si="19"/>
        <v>4.4</v>
      </c>
      <c r="L55" s="4"/>
    </row>
    <row r="56" spans="1:12" ht="12.75">
      <c r="A56" s="1">
        <v>12</v>
      </c>
      <c r="B56" s="6">
        <f t="shared" si="12"/>
        <v>72.5</v>
      </c>
      <c r="C56" s="6">
        <f t="shared" si="13"/>
        <v>78</v>
      </c>
      <c r="D56" s="6">
        <f t="shared" si="14"/>
        <v>1.5</v>
      </c>
      <c r="E56" s="6">
        <f t="shared" si="15"/>
        <v>8.1</v>
      </c>
      <c r="F56" s="4"/>
      <c r="G56" s="1">
        <v>12</v>
      </c>
      <c r="H56" s="6">
        <f t="shared" si="16"/>
        <v>78.5</v>
      </c>
      <c r="I56" s="6">
        <f t="shared" si="17"/>
        <v>76</v>
      </c>
      <c r="J56" s="6">
        <f t="shared" si="18"/>
        <v>5.2</v>
      </c>
      <c r="K56" s="6">
        <f t="shared" si="19"/>
        <v>5.6</v>
      </c>
      <c r="L56" s="4"/>
    </row>
    <row r="57" spans="1:12" ht="12.75">
      <c r="A57" s="1">
        <v>13</v>
      </c>
      <c r="B57" s="6">
        <f t="shared" si="12"/>
        <v>73.5</v>
      </c>
      <c r="C57" s="6">
        <f t="shared" si="13"/>
        <v>79</v>
      </c>
      <c r="D57" s="6">
        <f t="shared" si="14"/>
        <v>1.3999999999999995</v>
      </c>
      <c r="E57" s="6">
        <f t="shared" si="15"/>
        <v>7.7</v>
      </c>
      <c r="F57" s="4"/>
      <c r="G57" s="1">
        <v>13</v>
      </c>
      <c r="H57" s="6">
        <f t="shared" si="16"/>
        <v>79.5</v>
      </c>
      <c r="I57" s="6">
        <f t="shared" si="17"/>
        <v>77</v>
      </c>
      <c r="J57" s="6">
        <f t="shared" si="18"/>
        <v>5.1</v>
      </c>
      <c r="K57" s="6">
        <f t="shared" si="19"/>
        <v>5.2</v>
      </c>
      <c r="L57" s="4"/>
    </row>
    <row r="58" spans="1:12" ht="12.75">
      <c r="A58" s="1">
        <v>14</v>
      </c>
      <c r="B58" s="6">
        <f t="shared" si="12"/>
        <v>76.5</v>
      </c>
      <c r="C58" s="6">
        <f t="shared" si="13"/>
        <v>83</v>
      </c>
      <c r="D58" s="6">
        <f t="shared" si="14"/>
        <v>1</v>
      </c>
      <c r="E58" s="6">
        <f t="shared" si="15"/>
        <v>7.8</v>
      </c>
      <c r="F58" s="4"/>
      <c r="G58" s="1">
        <v>14</v>
      </c>
      <c r="H58" s="6">
        <f t="shared" si="16"/>
        <v>82.5</v>
      </c>
      <c r="I58" s="6">
        <f t="shared" si="17"/>
        <v>81</v>
      </c>
      <c r="J58" s="6">
        <f t="shared" si="18"/>
        <v>4.7</v>
      </c>
      <c r="K58" s="6">
        <f t="shared" si="19"/>
        <v>5.3</v>
      </c>
      <c r="L58" s="4"/>
    </row>
    <row r="59" spans="1:12" ht="12.75">
      <c r="A59" s="1">
        <v>15</v>
      </c>
      <c r="B59" s="6">
        <f t="shared" si="12"/>
        <v>76.5</v>
      </c>
      <c r="C59" s="6">
        <f t="shared" si="13"/>
        <v>85</v>
      </c>
      <c r="D59" s="6">
        <f t="shared" si="14"/>
        <v>0.8999999999999995</v>
      </c>
      <c r="E59" s="6">
        <f t="shared" si="15"/>
        <v>8.2</v>
      </c>
      <c r="F59" s="4"/>
      <c r="G59" s="1">
        <v>15</v>
      </c>
      <c r="H59" s="6">
        <f t="shared" si="16"/>
        <v>82.5</v>
      </c>
      <c r="I59" s="6">
        <f t="shared" si="17"/>
        <v>83</v>
      </c>
      <c r="J59" s="6">
        <f t="shared" si="18"/>
        <v>4.6</v>
      </c>
      <c r="K59" s="6">
        <f t="shared" si="19"/>
        <v>5.699999999999999</v>
      </c>
      <c r="L59" s="4"/>
    </row>
    <row r="60" spans="1:12" ht="12.75">
      <c r="A60" s="1">
        <v>16</v>
      </c>
      <c r="B60" s="6">
        <f t="shared" si="12"/>
        <v>71.5</v>
      </c>
      <c r="C60" s="6">
        <f t="shared" si="13"/>
        <v>87</v>
      </c>
      <c r="D60" s="6">
        <f t="shared" si="14"/>
        <v>1</v>
      </c>
      <c r="E60" s="6">
        <f t="shared" si="15"/>
        <v>8.3</v>
      </c>
      <c r="F60" s="4"/>
      <c r="G60" s="1">
        <v>16</v>
      </c>
      <c r="H60" s="6">
        <f t="shared" si="16"/>
        <v>77.5</v>
      </c>
      <c r="I60" s="6">
        <f t="shared" si="17"/>
        <v>85</v>
      </c>
      <c r="J60" s="6">
        <f t="shared" si="18"/>
        <v>4.7</v>
      </c>
      <c r="K60" s="6">
        <f t="shared" si="19"/>
        <v>5.800000000000001</v>
      </c>
      <c r="L60" s="4"/>
    </row>
    <row r="61" spans="1:12" ht="12.75">
      <c r="A61" s="1">
        <v>17</v>
      </c>
      <c r="B61" s="6">
        <f t="shared" si="12"/>
        <v>72.5</v>
      </c>
      <c r="C61" s="6">
        <f t="shared" si="13"/>
        <v>87</v>
      </c>
      <c r="D61" s="6">
        <f t="shared" si="14"/>
        <v>1.2999999999999998</v>
      </c>
      <c r="E61" s="6">
        <f t="shared" si="15"/>
        <v>8.4</v>
      </c>
      <c r="F61" s="4"/>
      <c r="G61" s="1">
        <v>17</v>
      </c>
      <c r="H61" s="6">
        <f t="shared" si="16"/>
        <v>78.5</v>
      </c>
      <c r="I61" s="6">
        <f t="shared" si="17"/>
        <v>85</v>
      </c>
      <c r="J61" s="6">
        <f t="shared" si="18"/>
        <v>5</v>
      </c>
      <c r="K61" s="6">
        <f t="shared" si="19"/>
        <v>5.9</v>
      </c>
      <c r="L61" s="4"/>
    </row>
    <row r="62" spans="1:12" ht="12.75">
      <c r="A62" s="1">
        <v>18</v>
      </c>
      <c r="B62" s="6">
        <f t="shared" si="12"/>
        <v>78.5</v>
      </c>
      <c r="C62" s="6">
        <f t="shared" si="13"/>
        <v>88</v>
      </c>
      <c r="D62" s="6">
        <f t="shared" si="14"/>
        <v>1.0999999999999996</v>
      </c>
      <c r="E62" s="6">
        <f t="shared" si="15"/>
        <v>8.7</v>
      </c>
      <c r="F62" s="4"/>
      <c r="G62" s="1">
        <v>18</v>
      </c>
      <c r="H62" s="6">
        <f t="shared" si="16"/>
        <v>84.5</v>
      </c>
      <c r="I62" s="6">
        <f t="shared" si="17"/>
        <v>86</v>
      </c>
      <c r="J62" s="6">
        <f t="shared" si="18"/>
        <v>4.8</v>
      </c>
      <c r="K62" s="6">
        <f t="shared" si="19"/>
        <v>6.199999999999999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52"/>
  </sheetPr>
  <dimension ref="A1:S63"/>
  <sheetViews>
    <sheetView workbookViewId="0" topLeftCell="A28">
      <selection activeCell="M44" sqref="M44:S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71</v>
      </c>
      <c r="C1" s="11"/>
      <c r="D1" s="11"/>
      <c r="E1" s="11"/>
      <c r="F1" s="3"/>
      <c r="G1" s="11" t="s">
        <v>72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33" t="s">
        <v>91</v>
      </c>
      <c r="N2" s="34"/>
      <c r="O2" s="34"/>
      <c r="P2" s="34"/>
      <c r="Q2" s="34"/>
      <c r="R2" s="34"/>
      <c r="S2" s="35"/>
    </row>
    <row r="3" spans="1:19" ht="12.75">
      <c r="A3" s="1">
        <v>1</v>
      </c>
      <c r="B3" s="6">
        <v>63</v>
      </c>
      <c r="C3" s="6">
        <v>61</v>
      </c>
      <c r="D3" s="8">
        <v>10</v>
      </c>
      <c r="E3" s="6">
        <v>3.3</v>
      </c>
      <c r="F3" s="4"/>
      <c r="G3" s="1">
        <v>1</v>
      </c>
      <c r="H3" s="8">
        <f>B3+2</f>
        <v>65</v>
      </c>
      <c r="I3" s="8">
        <f>C3+1</f>
        <v>62</v>
      </c>
      <c r="J3" s="8">
        <f>D3+2.2</f>
        <v>12.2</v>
      </c>
      <c r="K3" s="6">
        <f>E3+2.3</f>
        <v>5.6</v>
      </c>
      <c r="M3" s="36"/>
      <c r="N3" s="37"/>
      <c r="O3" s="37"/>
      <c r="P3" s="37"/>
      <c r="Q3" s="37"/>
      <c r="R3" s="37"/>
      <c r="S3" s="38"/>
    </row>
    <row r="4" spans="1:19" ht="12.75">
      <c r="A4" s="1">
        <v>2</v>
      </c>
      <c r="B4" s="6">
        <v>65</v>
      </c>
      <c r="C4" s="6">
        <v>62</v>
      </c>
      <c r="D4" s="8">
        <v>12.5</v>
      </c>
      <c r="E4" s="6">
        <v>4.1</v>
      </c>
      <c r="F4" s="4"/>
      <c r="G4" s="1">
        <v>2</v>
      </c>
      <c r="H4" s="8">
        <f aca="true" t="shared" si="0" ref="H4:H20">B4+2</f>
        <v>67</v>
      </c>
      <c r="I4" s="8">
        <f aca="true" t="shared" si="1" ref="I4:I20">C4+1</f>
        <v>63</v>
      </c>
      <c r="J4" s="8">
        <f aca="true" t="shared" si="2" ref="J4:J20">D4+2.2</f>
        <v>14.7</v>
      </c>
      <c r="K4" s="6">
        <f aca="true" t="shared" si="3" ref="K4:K20">E4+2.3</f>
        <v>6.3999999999999995</v>
      </c>
      <c r="M4" s="36"/>
      <c r="N4" s="37"/>
      <c r="O4" s="37"/>
      <c r="P4" s="37"/>
      <c r="Q4" s="37"/>
      <c r="R4" s="37"/>
      <c r="S4" s="38"/>
    </row>
    <row r="5" spans="1:19" ht="12.75">
      <c r="A5" s="1">
        <v>3</v>
      </c>
      <c r="B5" s="6">
        <v>61</v>
      </c>
      <c r="C5" s="6">
        <v>63</v>
      </c>
      <c r="D5" s="8">
        <v>12.3</v>
      </c>
      <c r="E5" s="6">
        <v>3.2</v>
      </c>
      <c r="F5" s="4"/>
      <c r="G5" s="1">
        <v>3</v>
      </c>
      <c r="H5" s="8">
        <f t="shared" si="0"/>
        <v>63</v>
      </c>
      <c r="I5" s="8">
        <f t="shared" si="1"/>
        <v>64</v>
      </c>
      <c r="J5" s="8">
        <f t="shared" si="2"/>
        <v>14.5</v>
      </c>
      <c r="K5" s="6">
        <f t="shared" si="3"/>
        <v>5.5</v>
      </c>
      <c r="M5" s="36"/>
      <c r="N5" s="37"/>
      <c r="O5" s="37"/>
      <c r="P5" s="37"/>
      <c r="Q5" s="37"/>
      <c r="R5" s="37"/>
      <c r="S5" s="38"/>
    </row>
    <row r="6" spans="1:19" ht="12.75">
      <c r="A6" s="1">
        <v>4</v>
      </c>
      <c r="B6" s="6">
        <v>66</v>
      </c>
      <c r="C6" s="6">
        <v>65</v>
      </c>
      <c r="D6" s="8">
        <v>9</v>
      </c>
      <c r="E6" s="6">
        <v>3.3</v>
      </c>
      <c r="F6" s="4"/>
      <c r="G6" s="1">
        <v>4</v>
      </c>
      <c r="H6" s="8">
        <f t="shared" si="0"/>
        <v>68</v>
      </c>
      <c r="I6" s="8">
        <f t="shared" si="1"/>
        <v>66</v>
      </c>
      <c r="J6" s="8">
        <f t="shared" si="2"/>
        <v>11.2</v>
      </c>
      <c r="K6" s="6">
        <f t="shared" si="3"/>
        <v>5.6</v>
      </c>
      <c r="M6" s="36"/>
      <c r="N6" s="37"/>
      <c r="O6" s="37"/>
      <c r="P6" s="37"/>
      <c r="Q6" s="37"/>
      <c r="R6" s="37"/>
      <c r="S6" s="38"/>
    </row>
    <row r="7" spans="1:19" ht="12.75">
      <c r="A7" s="1">
        <v>5</v>
      </c>
      <c r="B7" s="6">
        <v>64</v>
      </c>
      <c r="C7" s="6">
        <v>60</v>
      </c>
      <c r="D7" s="8">
        <v>10.1</v>
      </c>
      <c r="E7" s="6">
        <v>3.2</v>
      </c>
      <c r="F7" s="4"/>
      <c r="G7" s="1">
        <v>5</v>
      </c>
      <c r="H7" s="8">
        <f t="shared" si="0"/>
        <v>66</v>
      </c>
      <c r="I7" s="8">
        <f t="shared" si="1"/>
        <v>61</v>
      </c>
      <c r="J7" s="8">
        <f t="shared" si="2"/>
        <v>12.3</v>
      </c>
      <c r="K7" s="6">
        <f t="shared" si="3"/>
        <v>5.5</v>
      </c>
      <c r="M7" s="36"/>
      <c r="N7" s="37"/>
      <c r="O7" s="37"/>
      <c r="P7" s="37"/>
      <c r="Q7" s="37"/>
      <c r="R7" s="37"/>
      <c r="S7" s="38"/>
    </row>
    <row r="8" spans="1:19" ht="12.75">
      <c r="A8" s="1">
        <v>6</v>
      </c>
      <c r="B8" s="6">
        <v>65</v>
      </c>
      <c r="C8" s="6">
        <v>57</v>
      </c>
      <c r="D8" s="8">
        <v>9.3</v>
      </c>
      <c r="E8" s="6">
        <v>3.3</v>
      </c>
      <c r="F8" s="4"/>
      <c r="G8" s="1">
        <v>6</v>
      </c>
      <c r="H8" s="8">
        <f t="shared" si="0"/>
        <v>67</v>
      </c>
      <c r="I8" s="8">
        <f t="shared" si="1"/>
        <v>58</v>
      </c>
      <c r="J8" s="8">
        <f t="shared" si="2"/>
        <v>11.5</v>
      </c>
      <c r="K8" s="6">
        <f t="shared" si="3"/>
        <v>5.6</v>
      </c>
      <c r="M8" s="36"/>
      <c r="N8" s="37"/>
      <c r="O8" s="37"/>
      <c r="P8" s="37"/>
      <c r="Q8" s="37"/>
      <c r="R8" s="37"/>
      <c r="S8" s="38"/>
    </row>
    <row r="9" spans="1:19" ht="13.5" thickBot="1">
      <c r="A9" s="1">
        <v>7</v>
      </c>
      <c r="B9" s="6">
        <v>67</v>
      </c>
      <c r="C9" s="6">
        <v>58</v>
      </c>
      <c r="D9" s="8">
        <v>8.5</v>
      </c>
      <c r="E9" s="6">
        <v>3.4</v>
      </c>
      <c r="F9" s="4"/>
      <c r="G9" s="1">
        <v>7</v>
      </c>
      <c r="H9" s="8">
        <f t="shared" si="0"/>
        <v>69</v>
      </c>
      <c r="I9" s="8">
        <f t="shared" si="1"/>
        <v>59</v>
      </c>
      <c r="J9" s="8">
        <f t="shared" si="2"/>
        <v>10.7</v>
      </c>
      <c r="K9" s="6">
        <f t="shared" si="3"/>
        <v>5.699999999999999</v>
      </c>
      <c r="M9" s="39"/>
      <c r="N9" s="40"/>
      <c r="O9" s="40"/>
      <c r="P9" s="40"/>
      <c r="Q9" s="40"/>
      <c r="R9" s="40"/>
      <c r="S9" s="41"/>
    </row>
    <row r="10" spans="1:11" ht="12.75">
      <c r="A10" s="1">
        <v>8</v>
      </c>
      <c r="B10" s="6">
        <v>62</v>
      </c>
      <c r="C10" s="6">
        <v>52</v>
      </c>
      <c r="D10" s="8">
        <v>8.2</v>
      </c>
      <c r="E10" s="6">
        <v>3.5</v>
      </c>
      <c r="F10" s="4"/>
      <c r="G10" s="1">
        <v>8</v>
      </c>
      <c r="H10" s="8">
        <f t="shared" si="0"/>
        <v>64</v>
      </c>
      <c r="I10" s="8">
        <f t="shared" si="1"/>
        <v>53</v>
      </c>
      <c r="J10" s="8">
        <f t="shared" si="2"/>
        <v>10.399999999999999</v>
      </c>
      <c r="K10" s="6">
        <f t="shared" si="3"/>
        <v>5.8</v>
      </c>
    </row>
    <row r="11" spans="1:11" ht="12.75">
      <c r="A11" s="1">
        <v>9</v>
      </c>
      <c r="B11" s="6">
        <v>71</v>
      </c>
      <c r="C11" s="6">
        <v>63</v>
      </c>
      <c r="D11" s="8">
        <v>8.8</v>
      </c>
      <c r="E11" s="6">
        <v>3.7</v>
      </c>
      <c r="F11" s="4"/>
      <c r="G11" s="1">
        <v>9</v>
      </c>
      <c r="H11" s="8">
        <f t="shared" si="0"/>
        <v>73</v>
      </c>
      <c r="I11" s="8">
        <f t="shared" si="1"/>
        <v>64</v>
      </c>
      <c r="J11" s="8">
        <f t="shared" si="2"/>
        <v>11</v>
      </c>
      <c r="K11" s="6">
        <f t="shared" si="3"/>
        <v>6</v>
      </c>
    </row>
    <row r="12" spans="1:11" ht="12.75">
      <c r="A12" s="1">
        <v>10</v>
      </c>
      <c r="B12" s="6">
        <v>70</v>
      </c>
      <c r="C12" s="6">
        <v>63</v>
      </c>
      <c r="D12" s="8">
        <v>5.5</v>
      </c>
      <c r="E12" s="6">
        <v>3.7</v>
      </c>
      <c r="F12" s="4"/>
      <c r="G12" s="1">
        <v>10</v>
      </c>
      <c r="H12" s="8">
        <f t="shared" si="0"/>
        <v>72</v>
      </c>
      <c r="I12" s="8">
        <f t="shared" si="1"/>
        <v>64</v>
      </c>
      <c r="J12" s="8">
        <f t="shared" si="2"/>
        <v>7.7</v>
      </c>
      <c r="K12" s="6">
        <f t="shared" si="3"/>
        <v>6</v>
      </c>
    </row>
    <row r="13" spans="1:11" ht="12.75">
      <c r="A13" s="1">
        <v>11</v>
      </c>
      <c r="B13" s="6">
        <v>77</v>
      </c>
      <c r="C13" s="6">
        <v>64</v>
      </c>
      <c r="D13" s="8">
        <v>5.2</v>
      </c>
      <c r="E13" s="6">
        <v>3.4</v>
      </c>
      <c r="F13" s="4"/>
      <c r="G13" s="1">
        <v>11</v>
      </c>
      <c r="H13" s="8">
        <f t="shared" si="0"/>
        <v>79</v>
      </c>
      <c r="I13" s="8">
        <f t="shared" si="1"/>
        <v>65</v>
      </c>
      <c r="J13" s="8">
        <f t="shared" si="2"/>
        <v>7.4</v>
      </c>
      <c r="K13" s="6">
        <f t="shared" si="3"/>
        <v>5.699999999999999</v>
      </c>
    </row>
    <row r="14" spans="1:11" ht="12.75">
      <c r="A14" s="1">
        <v>12</v>
      </c>
      <c r="B14" s="6">
        <v>73</v>
      </c>
      <c r="C14" s="6">
        <v>65</v>
      </c>
      <c r="D14" s="8">
        <v>4.7</v>
      </c>
      <c r="E14" s="6">
        <v>4.5</v>
      </c>
      <c r="F14" s="4"/>
      <c r="G14" s="1">
        <v>12</v>
      </c>
      <c r="H14" s="8">
        <f t="shared" si="0"/>
        <v>75</v>
      </c>
      <c r="I14" s="8">
        <f t="shared" si="1"/>
        <v>66</v>
      </c>
      <c r="J14" s="8">
        <f t="shared" si="2"/>
        <v>6.9</v>
      </c>
      <c r="K14" s="6">
        <f t="shared" si="3"/>
        <v>6.8</v>
      </c>
    </row>
    <row r="15" spans="1:11" ht="12.75">
      <c r="A15" s="1">
        <v>13</v>
      </c>
      <c r="B15" s="6">
        <v>74</v>
      </c>
      <c r="C15" s="6">
        <v>66</v>
      </c>
      <c r="D15" s="8">
        <v>4.6</v>
      </c>
      <c r="E15" s="6">
        <v>4.2</v>
      </c>
      <c r="F15" s="4"/>
      <c r="G15" s="1">
        <v>13</v>
      </c>
      <c r="H15" s="8">
        <f t="shared" si="0"/>
        <v>76</v>
      </c>
      <c r="I15" s="8">
        <f t="shared" si="1"/>
        <v>67</v>
      </c>
      <c r="J15" s="8">
        <f t="shared" si="2"/>
        <v>6.8</v>
      </c>
      <c r="K15" s="6">
        <f t="shared" si="3"/>
        <v>6.5</v>
      </c>
    </row>
    <row r="16" spans="1:11" ht="12.75">
      <c r="A16" s="1">
        <v>14</v>
      </c>
      <c r="B16" s="6">
        <v>77</v>
      </c>
      <c r="C16" s="6">
        <v>70</v>
      </c>
      <c r="D16" s="8">
        <v>4.2</v>
      </c>
      <c r="E16" s="6">
        <v>4.3</v>
      </c>
      <c r="F16" s="4"/>
      <c r="G16" s="1">
        <v>14</v>
      </c>
      <c r="H16" s="8">
        <f t="shared" si="0"/>
        <v>79</v>
      </c>
      <c r="I16" s="8">
        <f t="shared" si="1"/>
        <v>71</v>
      </c>
      <c r="J16" s="8">
        <f t="shared" si="2"/>
        <v>6.4</v>
      </c>
      <c r="K16" s="6">
        <f t="shared" si="3"/>
        <v>6.6</v>
      </c>
    </row>
    <row r="17" spans="1:11" ht="12.75">
      <c r="A17" s="1">
        <v>15</v>
      </c>
      <c r="B17" s="6">
        <v>77</v>
      </c>
      <c r="C17" s="6">
        <v>72</v>
      </c>
      <c r="D17" s="8">
        <v>4.1</v>
      </c>
      <c r="E17" s="6">
        <v>4.7</v>
      </c>
      <c r="F17" s="4"/>
      <c r="G17" s="1">
        <v>15</v>
      </c>
      <c r="H17" s="8">
        <f t="shared" si="0"/>
        <v>79</v>
      </c>
      <c r="I17" s="8">
        <f t="shared" si="1"/>
        <v>73</v>
      </c>
      <c r="J17" s="8">
        <f t="shared" si="2"/>
        <v>6.3</v>
      </c>
      <c r="K17" s="6">
        <f t="shared" si="3"/>
        <v>7</v>
      </c>
    </row>
    <row r="18" spans="1:11" ht="12.75">
      <c r="A18" s="1">
        <v>16</v>
      </c>
      <c r="B18" s="6">
        <v>72</v>
      </c>
      <c r="C18" s="6">
        <v>74</v>
      </c>
      <c r="D18" s="8">
        <v>4.2</v>
      </c>
      <c r="E18" s="6">
        <v>4.5</v>
      </c>
      <c r="F18" s="4"/>
      <c r="G18" s="1">
        <v>16</v>
      </c>
      <c r="H18" s="8">
        <f t="shared" si="0"/>
        <v>74</v>
      </c>
      <c r="I18" s="8">
        <f t="shared" si="1"/>
        <v>75</v>
      </c>
      <c r="J18" s="8">
        <f t="shared" si="2"/>
        <v>6.4</v>
      </c>
      <c r="K18" s="6">
        <f t="shared" si="3"/>
        <v>6.8</v>
      </c>
    </row>
    <row r="19" spans="1:11" ht="12.75">
      <c r="A19" s="1">
        <v>17</v>
      </c>
      <c r="B19" s="6">
        <v>73</v>
      </c>
      <c r="C19" s="6">
        <v>74</v>
      </c>
      <c r="D19" s="8">
        <v>4.5</v>
      </c>
      <c r="E19" s="6">
        <v>4.9</v>
      </c>
      <c r="F19" s="4"/>
      <c r="G19" s="1">
        <v>17</v>
      </c>
      <c r="H19" s="8">
        <f t="shared" si="0"/>
        <v>75</v>
      </c>
      <c r="I19" s="8">
        <f t="shared" si="1"/>
        <v>75</v>
      </c>
      <c r="J19" s="8">
        <f t="shared" si="2"/>
        <v>6.7</v>
      </c>
      <c r="K19" s="6">
        <f t="shared" si="3"/>
        <v>7.2</v>
      </c>
    </row>
    <row r="20" spans="1:11" ht="12.75">
      <c r="A20" s="1">
        <v>18</v>
      </c>
      <c r="B20" s="6">
        <v>81</v>
      </c>
      <c r="C20" s="6">
        <v>75</v>
      </c>
      <c r="D20" s="8">
        <v>4.3</v>
      </c>
      <c r="E20" s="6">
        <v>5.2</v>
      </c>
      <c r="F20" s="4"/>
      <c r="G20" s="1">
        <v>18</v>
      </c>
      <c r="H20" s="8">
        <f t="shared" si="0"/>
        <v>83</v>
      </c>
      <c r="I20" s="8">
        <f t="shared" si="1"/>
        <v>76</v>
      </c>
      <c r="J20" s="8">
        <f t="shared" si="2"/>
        <v>6.5</v>
      </c>
      <c r="K20" s="6">
        <f t="shared" si="3"/>
        <v>7.5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73</v>
      </c>
      <c r="B22" s="11"/>
      <c r="C22" s="11"/>
      <c r="D22" s="11"/>
      <c r="E22" s="11"/>
      <c r="G22" s="11" t="s">
        <v>74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33" t="s">
        <v>91</v>
      </c>
      <c r="N23" s="34"/>
      <c r="O23" s="34"/>
      <c r="P23" s="34"/>
      <c r="Q23" s="34"/>
      <c r="R23" s="34"/>
      <c r="S23" s="35"/>
    </row>
    <row r="24" spans="1:19" ht="12.75">
      <c r="A24" s="1">
        <v>1</v>
      </c>
      <c r="B24" s="6">
        <f>B3+12</f>
        <v>75</v>
      </c>
      <c r="C24" s="6">
        <f>C3-1</f>
        <v>60</v>
      </c>
      <c r="D24" s="6">
        <f>D3+1.5</f>
        <v>11.5</v>
      </c>
      <c r="E24" s="6">
        <f>E3+2</f>
        <v>5.3</v>
      </c>
      <c r="F24" s="4"/>
      <c r="G24" s="1">
        <v>1</v>
      </c>
      <c r="H24" s="8">
        <f>H3+13</f>
        <v>78</v>
      </c>
      <c r="I24" s="8">
        <f>I3+5</f>
        <v>67</v>
      </c>
      <c r="J24" s="8">
        <f>J3+2.9</f>
        <v>15.1</v>
      </c>
      <c r="K24" s="8">
        <f>K3+2.5</f>
        <v>8.1</v>
      </c>
      <c r="M24" s="36"/>
      <c r="N24" s="37"/>
      <c r="O24" s="37"/>
      <c r="P24" s="37"/>
      <c r="Q24" s="37"/>
      <c r="R24" s="37"/>
      <c r="S24" s="38"/>
    </row>
    <row r="25" spans="1:19" ht="12.75">
      <c r="A25" s="1">
        <v>2</v>
      </c>
      <c r="B25" s="6">
        <f aca="true" t="shared" si="4" ref="B25:B41">B4+12</f>
        <v>77</v>
      </c>
      <c r="C25" s="6">
        <f aca="true" t="shared" si="5" ref="C25:C41">C4-1</f>
        <v>61</v>
      </c>
      <c r="D25" s="6">
        <f aca="true" t="shared" si="6" ref="D25:D41">D4+1.5</f>
        <v>14</v>
      </c>
      <c r="E25" s="6">
        <f aca="true" t="shared" si="7" ref="E25:E41">E4+2</f>
        <v>6.1</v>
      </c>
      <c r="F25" s="4"/>
      <c r="G25" s="1">
        <v>2</v>
      </c>
      <c r="H25" s="8">
        <f aca="true" t="shared" si="8" ref="H25:H41">H4+13</f>
        <v>80</v>
      </c>
      <c r="I25" s="8">
        <f aca="true" t="shared" si="9" ref="I25:I41">I4+5</f>
        <v>68</v>
      </c>
      <c r="J25" s="8">
        <f aca="true" t="shared" si="10" ref="J25:J41">J4+2.9</f>
        <v>17.599999999999998</v>
      </c>
      <c r="K25" s="8">
        <f aca="true" t="shared" si="11" ref="K25:K41">K4+2.5</f>
        <v>8.899999999999999</v>
      </c>
      <c r="M25" s="36"/>
      <c r="N25" s="37"/>
      <c r="O25" s="37"/>
      <c r="P25" s="37"/>
      <c r="Q25" s="37"/>
      <c r="R25" s="37"/>
      <c r="S25" s="38"/>
    </row>
    <row r="26" spans="1:19" ht="12.75">
      <c r="A26" s="1">
        <v>3</v>
      </c>
      <c r="B26" s="6">
        <f t="shared" si="4"/>
        <v>73</v>
      </c>
      <c r="C26" s="6">
        <f t="shared" si="5"/>
        <v>62</v>
      </c>
      <c r="D26" s="6">
        <f t="shared" si="6"/>
        <v>13.8</v>
      </c>
      <c r="E26" s="6">
        <f t="shared" si="7"/>
        <v>5.2</v>
      </c>
      <c r="F26" s="4"/>
      <c r="G26" s="1">
        <v>3</v>
      </c>
      <c r="H26" s="8">
        <f t="shared" si="8"/>
        <v>76</v>
      </c>
      <c r="I26" s="8">
        <f t="shared" si="9"/>
        <v>69</v>
      </c>
      <c r="J26" s="8">
        <f t="shared" si="10"/>
        <v>17.4</v>
      </c>
      <c r="K26" s="8">
        <f t="shared" si="11"/>
        <v>8</v>
      </c>
      <c r="M26" s="36"/>
      <c r="N26" s="37"/>
      <c r="O26" s="37"/>
      <c r="P26" s="37"/>
      <c r="Q26" s="37"/>
      <c r="R26" s="37"/>
      <c r="S26" s="38"/>
    </row>
    <row r="27" spans="1:19" ht="12.75">
      <c r="A27" s="1">
        <v>4</v>
      </c>
      <c r="B27" s="6">
        <f t="shared" si="4"/>
        <v>78</v>
      </c>
      <c r="C27" s="6">
        <f t="shared" si="5"/>
        <v>64</v>
      </c>
      <c r="D27" s="6">
        <f t="shared" si="6"/>
        <v>10.5</v>
      </c>
      <c r="E27" s="6">
        <f t="shared" si="7"/>
        <v>5.3</v>
      </c>
      <c r="F27" s="4"/>
      <c r="G27" s="1">
        <v>4</v>
      </c>
      <c r="H27" s="8">
        <f t="shared" si="8"/>
        <v>81</v>
      </c>
      <c r="I27" s="8">
        <f t="shared" si="9"/>
        <v>71</v>
      </c>
      <c r="J27" s="8">
        <f t="shared" si="10"/>
        <v>14.1</v>
      </c>
      <c r="K27" s="8">
        <f t="shared" si="11"/>
        <v>8.1</v>
      </c>
      <c r="M27" s="36"/>
      <c r="N27" s="37"/>
      <c r="O27" s="37"/>
      <c r="P27" s="37"/>
      <c r="Q27" s="37"/>
      <c r="R27" s="37"/>
      <c r="S27" s="38"/>
    </row>
    <row r="28" spans="1:19" ht="12.75">
      <c r="A28" s="1">
        <v>5</v>
      </c>
      <c r="B28" s="6">
        <f t="shared" si="4"/>
        <v>76</v>
      </c>
      <c r="C28" s="6">
        <f t="shared" si="5"/>
        <v>59</v>
      </c>
      <c r="D28" s="6">
        <f t="shared" si="6"/>
        <v>11.6</v>
      </c>
      <c r="E28" s="6">
        <f t="shared" si="7"/>
        <v>5.2</v>
      </c>
      <c r="F28" s="4"/>
      <c r="G28" s="1">
        <v>5</v>
      </c>
      <c r="H28" s="8">
        <f t="shared" si="8"/>
        <v>79</v>
      </c>
      <c r="I28" s="8">
        <f t="shared" si="9"/>
        <v>66</v>
      </c>
      <c r="J28" s="8">
        <f t="shared" si="10"/>
        <v>15.200000000000001</v>
      </c>
      <c r="K28" s="8">
        <f t="shared" si="11"/>
        <v>8</v>
      </c>
      <c r="M28" s="36"/>
      <c r="N28" s="37"/>
      <c r="O28" s="37"/>
      <c r="P28" s="37"/>
      <c r="Q28" s="37"/>
      <c r="R28" s="37"/>
      <c r="S28" s="38"/>
    </row>
    <row r="29" spans="1:19" ht="12.75">
      <c r="A29" s="1">
        <v>6</v>
      </c>
      <c r="B29" s="6">
        <f t="shared" si="4"/>
        <v>77</v>
      </c>
      <c r="C29" s="6">
        <f t="shared" si="5"/>
        <v>56</v>
      </c>
      <c r="D29" s="6">
        <f t="shared" si="6"/>
        <v>10.8</v>
      </c>
      <c r="E29" s="6">
        <f t="shared" si="7"/>
        <v>5.3</v>
      </c>
      <c r="F29" s="4"/>
      <c r="G29" s="1">
        <v>6</v>
      </c>
      <c r="H29" s="8">
        <f t="shared" si="8"/>
        <v>80</v>
      </c>
      <c r="I29" s="8">
        <f t="shared" si="9"/>
        <v>63</v>
      </c>
      <c r="J29" s="8">
        <f t="shared" si="10"/>
        <v>14.4</v>
      </c>
      <c r="K29" s="8">
        <f t="shared" si="11"/>
        <v>8.1</v>
      </c>
      <c r="M29" s="36"/>
      <c r="N29" s="37"/>
      <c r="O29" s="37"/>
      <c r="P29" s="37"/>
      <c r="Q29" s="37"/>
      <c r="R29" s="37"/>
      <c r="S29" s="38"/>
    </row>
    <row r="30" spans="1:19" ht="13.5" thickBot="1">
      <c r="A30" s="1">
        <v>7</v>
      </c>
      <c r="B30" s="6">
        <f t="shared" si="4"/>
        <v>79</v>
      </c>
      <c r="C30" s="6">
        <f t="shared" si="5"/>
        <v>57</v>
      </c>
      <c r="D30" s="6">
        <f t="shared" si="6"/>
        <v>10</v>
      </c>
      <c r="E30" s="6">
        <f t="shared" si="7"/>
        <v>5.4</v>
      </c>
      <c r="F30" s="4"/>
      <c r="G30" s="1">
        <v>7</v>
      </c>
      <c r="H30" s="8">
        <f t="shared" si="8"/>
        <v>82</v>
      </c>
      <c r="I30" s="8">
        <f t="shared" si="9"/>
        <v>64</v>
      </c>
      <c r="J30" s="8">
        <f t="shared" si="10"/>
        <v>13.6</v>
      </c>
      <c r="K30" s="8">
        <f t="shared" si="11"/>
        <v>8.2</v>
      </c>
      <c r="M30" s="39"/>
      <c r="N30" s="40"/>
      <c r="O30" s="40"/>
      <c r="P30" s="40"/>
      <c r="Q30" s="40"/>
      <c r="R30" s="40"/>
      <c r="S30" s="41"/>
    </row>
    <row r="31" spans="1:11" ht="12.75">
      <c r="A31" s="1">
        <v>8</v>
      </c>
      <c r="B31" s="6">
        <f t="shared" si="4"/>
        <v>74</v>
      </c>
      <c r="C31" s="6">
        <f t="shared" si="5"/>
        <v>51</v>
      </c>
      <c r="D31" s="6">
        <f t="shared" si="6"/>
        <v>9.7</v>
      </c>
      <c r="E31" s="6">
        <f t="shared" si="7"/>
        <v>5.5</v>
      </c>
      <c r="F31" s="4"/>
      <c r="G31" s="1">
        <v>8</v>
      </c>
      <c r="H31" s="8">
        <f t="shared" si="8"/>
        <v>77</v>
      </c>
      <c r="I31" s="8">
        <f t="shared" si="9"/>
        <v>58</v>
      </c>
      <c r="J31" s="8">
        <f t="shared" si="10"/>
        <v>13.299999999999999</v>
      </c>
      <c r="K31" s="8">
        <f t="shared" si="11"/>
        <v>8.3</v>
      </c>
    </row>
    <row r="32" spans="1:11" ht="12.75">
      <c r="A32" s="1">
        <v>9</v>
      </c>
      <c r="B32" s="6">
        <f t="shared" si="4"/>
        <v>83</v>
      </c>
      <c r="C32" s="6">
        <f t="shared" si="5"/>
        <v>62</v>
      </c>
      <c r="D32" s="6">
        <f t="shared" si="6"/>
        <v>10.3</v>
      </c>
      <c r="E32" s="6">
        <f t="shared" si="7"/>
        <v>5.7</v>
      </c>
      <c r="F32" s="4"/>
      <c r="G32" s="1">
        <v>9</v>
      </c>
      <c r="H32" s="8">
        <f t="shared" si="8"/>
        <v>86</v>
      </c>
      <c r="I32" s="8">
        <f t="shared" si="9"/>
        <v>69</v>
      </c>
      <c r="J32" s="8">
        <f t="shared" si="10"/>
        <v>13.9</v>
      </c>
      <c r="K32" s="8">
        <f t="shared" si="11"/>
        <v>8.5</v>
      </c>
    </row>
    <row r="33" spans="1:11" ht="12.75">
      <c r="A33" s="1">
        <v>10</v>
      </c>
      <c r="B33" s="6">
        <f t="shared" si="4"/>
        <v>82</v>
      </c>
      <c r="C33" s="6">
        <f t="shared" si="5"/>
        <v>62</v>
      </c>
      <c r="D33" s="6">
        <f t="shared" si="6"/>
        <v>7</v>
      </c>
      <c r="E33" s="6">
        <f t="shared" si="7"/>
        <v>5.7</v>
      </c>
      <c r="F33" s="4"/>
      <c r="G33" s="1">
        <v>10</v>
      </c>
      <c r="H33" s="8">
        <f t="shared" si="8"/>
        <v>85</v>
      </c>
      <c r="I33" s="8">
        <f t="shared" si="9"/>
        <v>69</v>
      </c>
      <c r="J33" s="8">
        <f t="shared" si="10"/>
        <v>10.6</v>
      </c>
      <c r="K33" s="8">
        <f t="shared" si="11"/>
        <v>8.5</v>
      </c>
    </row>
    <row r="34" spans="1:11" ht="12.75">
      <c r="A34" s="1">
        <v>11</v>
      </c>
      <c r="B34" s="6">
        <f t="shared" si="4"/>
        <v>89</v>
      </c>
      <c r="C34" s="6">
        <f t="shared" si="5"/>
        <v>63</v>
      </c>
      <c r="D34" s="6">
        <f t="shared" si="6"/>
        <v>6.7</v>
      </c>
      <c r="E34" s="6">
        <f t="shared" si="7"/>
        <v>5.4</v>
      </c>
      <c r="F34" s="4"/>
      <c r="G34" s="1">
        <v>11</v>
      </c>
      <c r="H34" s="8">
        <f t="shared" si="8"/>
        <v>92</v>
      </c>
      <c r="I34" s="8">
        <f t="shared" si="9"/>
        <v>70</v>
      </c>
      <c r="J34" s="8">
        <f t="shared" si="10"/>
        <v>10.3</v>
      </c>
      <c r="K34" s="8">
        <f t="shared" si="11"/>
        <v>8.2</v>
      </c>
    </row>
    <row r="35" spans="1:11" ht="12.75">
      <c r="A35" s="1">
        <v>12</v>
      </c>
      <c r="B35" s="6">
        <f t="shared" si="4"/>
        <v>85</v>
      </c>
      <c r="C35" s="6">
        <f t="shared" si="5"/>
        <v>64</v>
      </c>
      <c r="D35" s="6">
        <f t="shared" si="6"/>
        <v>6.2</v>
      </c>
      <c r="E35" s="6">
        <f t="shared" si="7"/>
        <v>6.5</v>
      </c>
      <c r="F35" s="4"/>
      <c r="G35" s="1">
        <v>12</v>
      </c>
      <c r="H35" s="8">
        <f t="shared" si="8"/>
        <v>88</v>
      </c>
      <c r="I35" s="8">
        <f t="shared" si="9"/>
        <v>71</v>
      </c>
      <c r="J35" s="8">
        <f t="shared" si="10"/>
        <v>9.8</v>
      </c>
      <c r="K35" s="8">
        <f t="shared" si="11"/>
        <v>9.3</v>
      </c>
    </row>
    <row r="36" spans="1:11" ht="12.75">
      <c r="A36" s="1">
        <v>13</v>
      </c>
      <c r="B36" s="6">
        <f t="shared" si="4"/>
        <v>86</v>
      </c>
      <c r="C36" s="6">
        <f t="shared" si="5"/>
        <v>65</v>
      </c>
      <c r="D36" s="6">
        <f t="shared" si="6"/>
        <v>6.1</v>
      </c>
      <c r="E36" s="6">
        <f t="shared" si="7"/>
        <v>6.2</v>
      </c>
      <c r="F36" s="4"/>
      <c r="G36" s="1">
        <v>13</v>
      </c>
      <c r="H36" s="8">
        <f t="shared" si="8"/>
        <v>89</v>
      </c>
      <c r="I36" s="8">
        <f t="shared" si="9"/>
        <v>72</v>
      </c>
      <c r="J36" s="8">
        <f t="shared" si="10"/>
        <v>9.7</v>
      </c>
      <c r="K36" s="8">
        <f t="shared" si="11"/>
        <v>9</v>
      </c>
    </row>
    <row r="37" spans="1:11" ht="12.75">
      <c r="A37" s="1">
        <v>14</v>
      </c>
      <c r="B37" s="6">
        <f t="shared" si="4"/>
        <v>89</v>
      </c>
      <c r="C37" s="6">
        <f t="shared" si="5"/>
        <v>69</v>
      </c>
      <c r="D37" s="6">
        <f t="shared" si="6"/>
        <v>5.7</v>
      </c>
      <c r="E37" s="6">
        <f t="shared" si="7"/>
        <v>6.3</v>
      </c>
      <c r="F37" s="4"/>
      <c r="G37" s="1">
        <v>14</v>
      </c>
      <c r="H37" s="8">
        <f t="shared" si="8"/>
        <v>92</v>
      </c>
      <c r="I37" s="8">
        <f t="shared" si="9"/>
        <v>76</v>
      </c>
      <c r="J37" s="8">
        <f t="shared" si="10"/>
        <v>9.3</v>
      </c>
      <c r="K37" s="8">
        <f t="shared" si="11"/>
        <v>9.1</v>
      </c>
    </row>
    <row r="38" spans="1:11" ht="12.75">
      <c r="A38" s="1">
        <v>15</v>
      </c>
      <c r="B38" s="6">
        <f t="shared" si="4"/>
        <v>89</v>
      </c>
      <c r="C38" s="6">
        <f t="shared" si="5"/>
        <v>71</v>
      </c>
      <c r="D38" s="6">
        <f t="shared" si="6"/>
        <v>5.6</v>
      </c>
      <c r="E38" s="6">
        <f t="shared" si="7"/>
        <v>6.7</v>
      </c>
      <c r="F38" s="4"/>
      <c r="G38" s="1">
        <v>15</v>
      </c>
      <c r="H38" s="8">
        <f t="shared" si="8"/>
        <v>92</v>
      </c>
      <c r="I38" s="8">
        <f t="shared" si="9"/>
        <v>78</v>
      </c>
      <c r="J38" s="8">
        <f t="shared" si="10"/>
        <v>9.2</v>
      </c>
      <c r="K38" s="8">
        <f t="shared" si="11"/>
        <v>9.5</v>
      </c>
    </row>
    <row r="39" spans="1:11" ht="12.75">
      <c r="A39" s="1">
        <v>16</v>
      </c>
      <c r="B39" s="6">
        <f t="shared" si="4"/>
        <v>84</v>
      </c>
      <c r="C39" s="6">
        <f t="shared" si="5"/>
        <v>73</v>
      </c>
      <c r="D39" s="6">
        <f t="shared" si="6"/>
        <v>5.7</v>
      </c>
      <c r="E39" s="6">
        <f t="shared" si="7"/>
        <v>6.5</v>
      </c>
      <c r="F39" s="4"/>
      <c r="G39" s="1">
        <v>16</v>
      </c>
      <c r="H39" s="8">
        <f t="shared" si="8"/>
        <v>87</v>
      </c>
      <c r="I39" s="8">
        <f t="shared" si="9"/>
        <v>80</v>
      </c>
      <c r="J39" s="8">
        <f t="shared" si="10"/>
        <v>9.3</v>
      </c>
      <c r="K39" s="8">
        <f t="shared" si="11"/>
        <v>9.3</v>
      </c>
    </row>
    <row r="40" spans="1:11" ht="12.75">
      <c r="A40" s="1">
        <v>17</v>
      </c>
      <c r="B40" s="6">
        <f t="shared" si="4"/>
        <v>85</v>
      </c>
      <c r="C40" s="6">
        <f t="shared" si="5"/>
        <v>73</v>
      </c>
      <c r="D40" s="6">
        <f t="shared" si="6"/>
        <v>6</v>
      </c>
      <c r="E40" s="6">
        <f t="shared" si="7"/>
        <v>6.9</v>
      </c>
      <c r="F40" s="4"/>
      <c r="G40" s="1">
        <v>17</v>
      </c>
      <c r="H40" s="8">
        <f t="shared" si="8"/>
        <v>88</v>
      </c>
      <c r="I40" s="8">
        <f t="shared" si="9"/>
        <v>80</v>
      </c>
      <c r="J40" s="8">
        <f t="shared" si="10"/>
        <v>9.6</v>
      </c>
      <c r="K40" s="8">
        <f t="shared" si="11"/>
        <v>9.7</v>
      </c>
    </row>
    <row r="41" spans="1:11" ht="12.75">
      <c r="A41" s="1">
        <v>18</v>
      </c>
      <c r="B41" s="6">
        <f t="shared" si="4"/>
        <v>93</v>
      </c>
      <c r="C41" s="6">
        <f t="shared" si="5"/>
        <v>74</v>
      </c>
      <c r="D41" s="6">
        <f t="shared" si="6"/>
        <v>5.8</v>
      </c>
      <c r="E41" s="6">
        <f t="shared" si="7"/>
        <v>7.2</v>
      </c>
      <c r="F41" s="4"/>
      <c r="G41" s="1">
        <v>18</v>
      </c>
      <c r="H41" s="8">
        <f t="shared" si="8"/>
        <v>96</v>
      </c>
      <c r="I41" s="8">
        <f t="shared" si="9"/>
        <v>81</v>
      </c>
      <c r="J41" s="8">
        <f t="shared" si="10"/>
        <v>9.4</v>
      </c>
      <c r="K41" s="8">
        <f t="shared" si="11"/>
        <v>10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75</v>
      </c>
      <c r="B43" s="11"/>
      <c r="C43" s="11"/>
      <c r="D43" s="11"/>
      <c r="E43" s="11"/>
      <c r="G43" s="11" t="s">
        <v>76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33" t="s">
        <v>91</v>
      </c>
      <c r="N44" s="34"/>
      <c r="O44" s="34"/>
      <c r="P44" s="34"/>
      <c r="Q44" s="34"/>
      <c r="R44" s="34"/>
      <c r="S44" s="35"/>
    </row>
    <row r="45" spans="1:19" ht="12.75">
      <c r="A45" s="1">
        <v>1</v>
      </c>
      <c r="B45" s="6">
        <f>B24+6</f>
        <v>81</v>
      </c>
      <c r="C45" s="6">
        <f>C3+3</f>
        <v>64</v>
      </c>
      <c r="D45" s="6">
        <f>D3-3.2</f>
        <v>6.8</v>
      </c>
      <c r="E45" s="6">
        <f>E24+1.5</f>
        <v>6.8</v>
      </c>
      <c r="F45" s="4"/>
      <c r="G45" s="1">
        <v>1</v>
      </c>
      <c r="H45" s="6">
        <f>B45+6</f>
        <v>87</v>
      </c>
      <c r="I45" s="6">
        <f>C45-2</f>
        <v>62</v>
      </c>
      <c r="J45" s="6">
        <f>D45+3.7</f>
        <v>10.5</v>
      </c>
      <c r="K45" s="6">
        <f>E45-2.5</f>
        <v>4.3</v>
      </c>
      <c r="L45" s="4"/>
      <c r="M45" s="36"/>
      <c r="N45" s="37"/>
      <c r="O45" s="37"/>
      <c r="P45" s="37"/>
      <c r="Q45" s="37"/>
      <c r="R45" s="37"/>
      <c r="S45" s="38"/>
    </row>
    <row r="46" spans="1:19" ht="12.75">
      <c r="A46" s="1">
        <v>2</v>
      </c>
      <c r="B46" s="6">
        <f aca="true" t="shared" si="12" ref="B46:B62">B25+6</f>
        <v>83</v>
      </c>
      <c r="C46" s="6">
        <f aca="true" t="shared" si="13" ref="C46:C62">C4+3</f>
        <v>65</v>
      </c>
      <c r="D46" s="6">
        <f aca="true" t="shared" si="14" ref="D46:D62">D4-3.2</f>
        <v>9.3</v>
      </c>
      <c r="E46" s="6">
        <f aca="true" t="shared" si="15" ref="E46:E62">E25+1.5</f>
        <v>7.6</v>
      </c>
      <c r="F46" s="4"/>
      <c r="G46" s="1">
        <v>2</v>
      </c>
      <c r="H46" s="6">
        <f aca="true" t="shared" si="16" ref="H46:H62">B46+6</f>
        <v>89</v>
      </c>
      <c r="I46" s="6">
        <f aca="true" t="shared" si="17" ref="I46:I62">C46-2</f>
        <v>63</v>
      </c>
      <c r="J46" s="6">
        <f aca="true" t="shared" si="18" ref="J46:J62">D46+3.7</f>
        <v>13</v>
      </c>
      <c r="K46" s="6">
        <f aca="true" t="shared" si="19" ref="K46:K62">E46-2.5</f>
        <v>5.1</v>
      </c>
      <c r="L46" s="4"/>
      <c r="M46" s="36"/>
      <c r="N46" s="37"/>
      <c r="O46" s="37"/>
      <c r="P46" s="37"/>
      <c r="Q46" s="37"/>
      <c r="R46" s="37"/>
      <c r="S46" s="38"/>
    </row>
    <row r="47" spans="1:19" ht="12.75">
      <c r="A47" s="1">
        <v>3</v>
      </c>
      <c r="B47" s="6">
        <f t="shared" si="12"/>
        <v>79</v>
      </c>
      <c r="C47" s="6">
        <f t="shared" si="13"/>
        <v>66</v>
      </c>
      <c r="D47" s="6">
        <f t="shared" si="14"/>
        <v>9.100000000000001</v>
      </c>
      <c r="E47" s="6">
        <f t="shared" si="15"/>
        <v>6.7</v>
      </c>
      <c r="F47" s="4"/>
      <c r="G47" s="1">
        <v>3</v>
      </c>
      <c r="H47" s="6">
        <f t="shared" si="16"/>
        <v>85</v>
      </c>
      <c r="I47" s="6">
        <f t="shared" si="17"/>
        <v>64</v>
      </c>
      <c r="J47" s="6">
        <f t="shared" si="18"/>
        <v>12.8</v>
      </c>
      <c r="K47" s="6">
        <f t="shared" si="19"/>
        <v>4.2</v>
      </c>
      <c r="L47" s="4"/>
      <c r="M47" s="36"/>
      <c r="N47" s="37"/>
      <c r="O47" s="37"/>
      <c r="P47" s="37"/>
      <c r="Q47" s="37"/>
      <c r="R47" s="37"/>
      <c r="S47" s="38"/>
    </row>
    <row r="48" spans="1:19" ht="12.75">
      <c r="A48" s="1">
        <v>4</v>
      </c>
      <c r="B48" s="6">
        <f t="shared" si="12"/>
        <v>84</v>
      </c>
      <c r="C48" s="6">
        <f t="shared" si="13"/>
        <v>68</v>
      </c>
      <c r="D48" s="6">
        <f t="shared" si="14"/>
        <v>5.8</v>
      </c>
      <c r="E48" s="6">
        <f t="shared" si="15"/>
        <v>6.8</v>
      </c>
      <c r="F48" s="4"/>
      <c r="G48" s="1">
        <v>4</v>
      </c>
      <c r="H48" s="6">
        <f t="shared" si="16"/>
        <v>90</v>
      </c>
      <c r="I48" s="6">
        <f t="shared" si="17"/>
        <v>66</v>
      </c>
      <c r="J48" s="6">
        <f t="shared" si="18"/>
        <v>9.5</v>
      </c>
      <c r="K48" s="6">
        <f t="shared" si="19"/>
        <v>4.3</v>
      </c>
      <c r="L48" s="4"/>
      <c r="M48" s="36"/>
      <c r="N48" s="37"/>
      <c r="O48" s="37"/>
      <c r="P48" s="37"/>
      <c r="Q48" s="37"/>
      <c r="R48" s="37"/>
      <c r="S48" s="38"/>
    </row>
    <row r="49" spans="1:19" ht="12.75">
      <c r="A49" s="1">
        <v>5</v>
      </c>
      <c r="B49" s="6">
        <f t="shared" si="12"/>
        <v>82</v>
      </c>
      <c r="C49" s="6">
        <f t="shared" si="13"/>
        <v>63</v>
      </c>
      <c r="D49" s="6">
        <f t="shared" si="14"/>
        <v>6.8999999999999995</v>
      </c>
      <c r="E49" s="6">
        <f t="shared" si="15"/>
        <v>6.7</v>
      </c>
      <c r="F49" s="4"/>
      <c r="G49" s="1">
        <v>5</v>
      </c>
      <c r="H49" s="6">
        <f t="shared" si="16"/>
        <v>88</v>
      </c>
      <c r="I49" s="6">
        <f t="shared" si="17"/>
        <v>61</v>
      </c>
      <c r="J49" s="6">
        <f t="shared" si="18"/>
        <v>10.6</v>
      </c>
      <c r="K49" s="6">
        <f t="shared" si="19"/>
        <v>4.2</v>
      </c>
      <c r="L49" s="4"/>
      <c r="M49" s="36"/>
      <c r="N49" s="37"/>
      <c r="O49" s="37"/>
      <c r="P49" s="37"/>
      <c r="Q49" s="37"/>
      <c r="R49" s="37"/>
      <c r="S49" s="38"/>
    </row>
    <row r="50" spans="1:19" ht="12.75">
      <c r="A50" s="1">
        <v>6</v>
      </c>
      <c r="B50" s="6">
        <f t="shared" si="12"/>
        <v>83</v>
      </c>
      <c r="C50" s="6">
        <f t="shared" si="13"/>
        <v>60</v>
      </c>
      <c r="D50" s="6">
        <f t="shared" si="14"/>
        <v>6.1000000000000005</v>
      </c>
      <c r="E50" s="6">
        <f t="shared" si="15"/>
        <v>6.8</v>
      </c>
      <c r="F50" s="4"/>
      <c r="G50" s="1">
        <v>6</v>
      </c>
      <c r="H50" s="6">
        <f t="shared" si="16"/>
        <v>89</v>
      </c>
      <c r="I50" s="6">
        <f t="shared" si="17"/>
        <v>58</v>
      </c>
      <c r="J50" s="6">
        <f t="shared" si="18"/>
        <v>9.8</v>
      </c>
      <c r="K50" s="6">
        <f t="shared" si="19"/>
        <v>4.3</v>
      </c>
      <c r="L50" s="4"/>
      <c r="M50" s="36"/>
      <c r="N50" s="37"/>
      <c r="O50" s="37"/>
      <c r="P50" s="37"/>
      <c r="Q50" s="37"/>
      <c r="R50" s="37"/>
      <c r="S50" s="38"/>
    </row>
    <row r="51" spans="1:19" ht="13.5" thickBot="1">
      <c r="A51" s="1">
        <v>7</v>
      </c>
      <c r="B51" s="6">
        <f t="shared" si="12"/>
        <v>85</v>
      </c>
      <c r="C51" s="6">
        <f t="shared" si="13"/>
        <v>61</v>
      </c>
      <c r="D51" s="6">
        <f t="shared" si="14"/>
        <v>5.3</v>
      </c>
      <c r="E51" s="6">
        <f t="shared" si="15"/>
        <v>6.9</v>
      </c>
      <c r="F51" s="4"/>
      <c r="G51" s="1">
        <v>7</v>
      </c>
      <c r="H51" s="6">
        <f t="shared" si="16"/>
        <v>91</v>
      </c>
      <c r="I51" s="6">
        <f t="shared" si="17"/>
        <v>59</v>
      </c>
      <c r="J51" s="6">
        <f t="shared" si="18"/>
        <v>9</v>
      </c>
      <c r="K51" s="6">
        <f t="shared" si="19"/>
        <v>4.4</v>
      </c>
      <c r="L51" s="4"/>
      <c r="M51" s="39"/>
      <c r="N51" s="40"/>
      <c r="O51" s="40"/>
      <c r="P51" s="40"/>
      <c r="Q51" s="40"/>
      <c r="R51" s="40"/>
      <c r="S51" s="41"/>
    </row>
    <row r="52" spans="1:12" ht="12.75">
      <c r="A52" s="1">
        <v>8</v>
      </c>
      <c r="B52" s="6">
        <f t="shared" si="12"/>
        <v>80</v>
      </c>
      <c r="C52" s="6">
        <f t="shared" si="13"/>
        <v>55</v>
      </c>
      <c r="D52" s="6">
        <f t="shared" si="14"/>
        <v>4.999999999999999</v>
      </c>
      <c r="E52" s="6">
        <f t="shared" si="15"/>
        <v>7</v>
      </c>
      <c r="F52" s="4"/>
      <c r="G52" s="1">
        <v>8</v>
      </c>
      <c r="H52" s="6">
        <f t="shared" si="16"/>
        <v>86</v>
      </c>
      <c r="I52" s="6">
        <f t="shared" si="17"/>
        <v>53</v>
      </c>
      <c r="J52" s="6">
        <f t="shared" si="18"/>
        <v>8.7</v>
      </c>
      <c r="K52" s="6">
        <f t="shared" si="19"/>
        <v>4.5</v>
      </c>
      <c r="L52" s="4"/>
    </row>
    <row r="53" spans="1:12" ht="12.75">
      <c r="A53" s="1">
        <v>9</v>
      </c>
      <c r="B53" s="6">
        <f t="shared" si="12"/>
        <v>89</v>
      </c>
      <c r="C53" s="6">
        <f t="shared" si="13"/>
        <v>66</v>
      </c>
      <c r="D53" s="6">
        <f t="shared" si="14"/>
        <v>5.6000000000000005</v>
      </c>
      <c r="E53" s="6">
        <f t="shared" si="15"/>
        <v>7.2</v>
      </c>
      <c r="F53" s="4"/>
      <c r="G53" s="1">
        <v>9</v>
      </c>
      <c r="H53" s="6">
        <f t="shared" si="16"/>
        <v>95</v>
      </c>
      <c r="I53" s="6">
        <f t="shared" si="17"/>
        <v>64</v>
      </c>
      <c r="J53" s="6">
        <f t="shared" si="18"/>
        <v>9.3</v>
      </c>
      <c r="K53" s="6">
        <f t="shared" si="19"/>
        <v>4.7</v>
      </c>
      <c r="L53" s="4"/>
    </row>
    <row r="54" spans="1:12" ht="12.75">
      <c r="A54" s="1">
        <v>10</v>
      </c>
      <c r="B54" s="6">
        <f t="shared" si="12"/>
        <v>88</v>
      </c>
      <c r="C54" s="6">
        <f t="shared" si="13"/>
        <v>66</v>
      </c>
      <c r="D54" s="6">
        <f t="shared" si="14"/>
        <v>2.3</v>
      </c>
      <c r="E54" s="6">
        <f t="shared" si="15"/>
        <v>7.2</v>
      </c>
      <c r="F54" s="4"/>
      <c r="G54" s="1">
        <v>10</v>
      </c>
      <c r="H54" s="6">
        <f t="shared" si="16"/>
        <v>94</v>
      </c>
      <c r="I54" s="6">
        <f t="shared" si="17"/>
        <v>64</v>
      </c>
      <c r="J54" s="6">
        <f t="shared" si="18"/>
        <v>6</v>
      </c>
      <c r="K54" s="6">
        <f t="shared" si="19"/>
        <v>4.7</v>
      </c>
      <c r="L54" s="4"/>
    </row>
    <row r="55" spans="1:12" ht="12.75">
      <c r="A55" s="1">
        <v>11</v>
      </c>
      <c r="B55" s="6">
        <f t="shared" si="12"/>
        <v>95</v>
      </c>
      <c r="C55" s="6">
        <f t="shared" si="13"/>
        <v>67</v>
      </c>
      <c r="D55" s="6">
        <f t="shared" si="14"/>
        <v>2</v>
      </c>
      <c r="E55" s="6">
        <f t="shared" si="15"/>
        <v>6.9</v>
      </c>
      <c r="F55" s="4"/>
      <c r="G55" s="1">
        <v>11</v>
      </c>
      <c r="H55" s="6">
        <f t="shared" si="16"/>
        <v>101</v>
      </c>
      <c r="I55" s="6">
        <f t="shared" si="17"/>
        <v>65</v>
      </c>
      <c r="J55" s="6">
        <f t="shared" si="18"/>
        <v>5.7</v>
      </c>
      <c r="K55" s="6">
        <f t="shared" si="19"/>
        <v>4.4</v>
      </c>
      <c r="L55" s="4"/>
    </row>
    <row r="56" spans="1:12" ht="12.75">
      <c r="A56" s="1">
        <v>12</v>
      </c>
      <c r="B56" s="6">
        <f t="shared" si="12"/>
        <v>91</v>
      </c>
      <c r="C56" s="6">
        <f t="shared" si="13"/>
        <v>68</v>
      </c>
      <c r="D56" s="6">
        <f t="shared" si="14"/>
        <v>1.5</v>
      </c>
      <c r="E56" s="6">
        <f t="shared" si="15"/>
        <v>8</v>
      </c>
      <c r="F56" s="4"/>
      <c r="G56" s="1">
        <v>12</v>
      </c>
      <c r="H56" s="6">
        <f t="shared" si="16"/>
        <v>97</v>
      </c>
      <c r="I56" s="6">
        <f t="shared" si="17"/>
        <v>66</v>
      </c>
      <c r="J56" s="6">
        <f t="shared" si="18"/>
        <v>5.2</v>
      </c>
      <c r="K56" s="6">
        <f t="shared" si="19"/>
        <v>5.5</v>
      </c>
      <c r="L56" s="4"/>
    </row>
    <row r="57" spans="1:12" ht="12.75">
      <c r="A57" s="1">
        <v>13</v>
      </c>
      <c r="B57" s="6">
        <f t="shared" si="12"/>
        <v>92</v>
      </c>
      <c r="C57" s="6">
        <f t="shared" si="13"/>
        <v>69</v>
      </c>
      <c r="D57" s="6">
        <f t="shared" si="14"/>
        <v>1.3999999999999995</v>
      </c>
      <c r="E57" s="6">
        <f t="shared" si="15"/>
        <v>7.7</v>
      </c>
      <c r="F57" s="4"/>
      <c r="G57" s="1">
        <v>13</v>
      </c>
      <c r="H57" s="6">
        <f t="shared" si="16"/>
        <v>98</v>
      </c>
      <c r="I57" s="6">
        <f t="shared" si="17"/>
        <v>67</v>
      </c>
      <c r="J57" s="6">
        <f t="shared" si="18"/>
        <v>5.1</v>
      </c>
      <c r="K57" s="6">
        <f t="shared" si="19"/>
        <v>5.2</v>
      </c>
      <c r="L57" s="4"/>
    </row>
    <row r="58" spans="1:12" ht="12.75">
      <c r="A58" s="1">
        <v>14</v>
      </c>
      <c r="B58" s="6">
        <f t="shared" si="12"/>
        <v>95</v>
      </c>
      <c r="C58" s="6">
        <f t="shared" si="13"/>
        <v>73</v>
      </c>
      <c r="D58" s="6">
        <f t="shared" si="14"/>
        <v>1</v>
      </c>
      <c r="E58" s="6">
        <f t="shared" si="15"/>
        <v>7.8</v>
      </c>
      <c r="F58" s="4"/>
      <c r="G58" s="1">
        <v>14</v>
      </c>
      <c r="H58" s="6">
        <f t="shared" si="16"/>
        <v>101</v>
      </c>
      <c r="I58" s="6">
        <f t="shared" si="17"/>
        <v>71</v>
      </c>
      <c r="J58" s="6">
        <f t="shared" si="18"/>
        <v>4.7</v>
      </c>
      <c r="K58" s="6">
        <f t="shared" si="19"/>
        <v>5.3</v>
      </c>
      <c r="L58" s="4"/>
    </row>
    <row r="59" spans="1:12" ht="12.75">
      <c r="A59" s="1">
        <v>15</v>
      </c>
      <c r="B59" s="6">
        <f t="shared" si="12"/>
        <v>95</v>
      </c>
      <c r="C59" s="6">
        <f t="shared" si="13"/>
        <v>75</v>
      </c>
      <c r="D59" s="6">
        <f t="shared" si="14"/>
        <v>0.8999999999999995</v>
      </c>
      <c r="E59" s="6">
        <f t="shared" si="15"/>
        <v>8.2</v>
      </c>
      <c r="F59" s="4"/>
      <c r="G59" s="1">
        <v>15</v>
      </c>
      <c r="H59" s="6">
        <f t="shared" si="16"/>
        <v>101</v>
      </c>
      <c r="I59" s="6">
        <f t="shared" si="17"/>
        <v>73</v>
      </c>
      <c r="J59" s="6">
        <f t="shared" si="18"/>
        <v>4.6</v>
      </c>
      <c r="K59" s="6">
        <f t="shared" si="19"/>
        <v>5.699999999999999</v>
      </c>
      <c r="L59" s="4"/>
    </row>
    <row r="60" spans="1:12" ht="12.75">
      <c r="A60" s="1">
        <v>16</v>
      </c>
      <c r="B60" s="6">
        <f t="shared" si="12"/>
        <v>90</v>
      </c>
      <c r="C60" s="6">
        <f t="shared" si="13"/>
        <v>77</v>
      </c>
      <c r="D60" s="6">
        <f t="shared" si="14"/>
        <v>1</v>
      </c>
      <c r="E60" s="6">
        <f t="shared" si="15"/>
        <v>8</v>
      </c>
      <c r="F60" s="4"/>
      <c r="G60" s="1">
        <v>16</v>
      </c>
      <c r="H60" s="6">
        <f t="shared" si="16"/>
        <v>96</v>
      </c>
      <c r="I60" s="6">
        <f t="shared" si="17"/>
        <v>75</v>
      </c>
      <c r="J60" s="6">
        <f t="shared" si="18"/>
        <v>4.7</v>
      </c>
      <c r="K60" s="6">
        <f t="shared" si="19"/>
        <v>5.5</v>
      </c>
      <c r="L60" s="4"/>
    </row>
    <row r="61" spans="1:12" ht="12.75">
      <c r="A61" s="1">
        <v>17</v>
      </c>
      <c r="B61" s="6">
        <f t="shared" si="12"/>
        <v>91</v>
      </c>
      <c r="C61" s="6">
        <f t="shared" si="13"/>
        <v>77</v>
      </c>
      <c r="D61" s="6">
        <f t="shared" si="14"/>
        <v>1.2999999999999998</v>
      </c>
      <c r="E61" s="6">
        <f t="shared" si="15"/>
        <v>8.4</v>
      </c>
      <c r="F61" s="4"/>
      <c r="G61" s="1">
        <v>17</v>
      </c>
      <c r="H61" s="6">
        <f t="shared" si="16"/>
        <v>97</v>
      </c>
      <c r="I61" s="6">
        <f t="shared" si="17"/>
        <v>75</v>
      </c>
      <c r="J61" s="6">
        <f t="shared" si="18"/>
        <v>5</v>
      </c>
      <c r="K61" s="6">
        <f t="shared" si="19"/>
        <v>5.9</v>
      </c>
      <c r="L61" s="4"/>
    </row>
    <row r="62" spans="1:12" ht="12.75">
      <c r="A62" s="1">
        <v>18</v>
      </c>
      <c r="B62" s="6">
        <f t="shared" si="12"/>
        <v>99</v>
      </c>
      <c r="C62" s="6">
        <f t="shared" si="13"/>
        <v>78</v>
      </c>
      <c r="D62" s="6">
        <f t="shared" si="14"/>
        <v>1.0999999999999996</v>
      </c>
      <c r="E62" s="6">
        <f t="shared" si="15"/>
        <v>8.7</v>
      </c>
      <c r="F62" s="4"/>
      <c r="G62" s="1">
        <v>18</v>
      </c>
      <c r="H62" s="6">
        <f t="shared" si="16"/>
        <v>105</v>
      </c>
      <c r="I62" s="6">
        <f t="shared" si="17"/>
        <v>76</v>
      </c>
      <c r="J62" s="6">
        <f t="shared" si="18"/>
        <v>4.8</v>
      </c>
      <c r="K62" s="6">
        <f t="shared" si="19"/>
        <v>6.199999999999999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52"/>
  </sheetPr>
  <dimension ref="A1:S63"/>
  <sheetViews>
    <sheetView workbookViewId="0" topLeftCell="A34">
      <selection activeCell="O64" sqref="O64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77</v>
      </c>
      <c r="C1" s="11"/>
      <c r="D1" s="11"/>
      <c r="E1" s="11"/>
      <c r="F1" s="3"/>
      <c r="G1" s="11" t="s">
        <v>78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33" t="s">
        <v>91</v>
      </c>
      <c r="N2" s="34"/>
      <c r="O2" s="34"/>
      <c r="P2" s="34"/>
      <c r="Q2" s="34"/>
      <c r="R2" s="34"/>
      <c r="S2" s="35"/>
    </row>
    <row r="3" spans="1:19" ht="12.75">
      <c r="A3" s="1">
        <v>1</v>
      </c>
      <c r="B3" s="6">
        <v>62</v>
      </c>
      <c r="C3" s="6">
        <v>41</v>
      </c>
      <c r="D3" s="8">
        <v>8</v>
      </c>
      <c r="E3" s="6">
        <v>3.2</v>
      </c>
      <c r="F3" s="4"/>
      <c r="G3" s="1">
        <v>1</v>
      </c>
      <c r="H3" s="8">
        <f>B3+2</f>
        <v>64</v>
      </c>
      <c r="I3" s="8">
        <f>C3+1</f>
        <v>42</v>
      </c>
      <c r="J3" s="8">
        <f>D3+2.2</f>
        <v>10.2</v>
      </c>
      <c r="K3" s="6">
        <f>E3+2.3</f>
        <v>5.5</v>
      </c>
      <c r="M3" s="36"/>
      <c r="N3" s="37"/>
      <c r="O3" s="37"/>
      <c r="P3" s="37"/>
      <c r="Q3" s="37"/>
      <c r="R3" s="37"/>
      <c r="S3" s="38"/>
    </row>
    <row r="4" spans="1:19" ht="12.75">
      <c r="A4" s="1">
        <v>2</v>
      </c>
      <c r="B4" s="6">
        <v>65</v>
      </c>
      <c r="C4" s="6">
        <v>42</v>
      </c>
      <c r="D4" s="8">
        <v>11</v>
      </c>
      <c r="E4" s="6">
        <v>4.1</v>
      </c>
      <c r="F4" s="4"/>
      <c r="G4" s="1">
        <v>2</v>
      </c>
      <c r="H4" s="8">
        <f aca="true" t="shared" si="0" ref="H4:H20">B4+2</f>
        <v>67</v>
      </c>
      <c r="I4" s="8">
        <f aca="true" t="shared" si="1" ref="I4:I20">C4+1</f>
        <v>43</v>
      </c>
      <c r="J4" s="8">
        <f aca="true" t="shared" si="2" ref="J4:J20">D4+2.2</f>
        <v>13.2</v>
      </c>
      <c r="K4" s="6">
        <f aca="true" t="shared" si="3" ref="K4:K20">E4+2.3</f>
        <v>6.3999999999999995</v>
      </c>
      <c r="M4" s="36"/>
      <c r="N4" s="37"/>
      <c r="O4" s="37"/>
      <c r="P4" s="37"/>
      <c r="Q4" s="37"/>
      <c r="R4" s="37"/>
      <c r="S4" s="38"/>
    </row>
    <row r="5" spans="1:19" ht="12.75">
      <c r="A5" s="1">
        <v>3</v>
      </c>
      <c r="B5" s="6">
        <v>60</v>
      </c>
      <c r="C5" s="6">
        <v>43</v>
      </c>
      <c r="D5" s="8">
        <v>12.3</v>
      </c>
      <c r="E5" s="6">
        <v>3.2</v>
      </c>
      <c r="F5" s="4"/>
      <c r="G5" s="1">
        <v>3</v>
      </c>
      <c r="H5" s="8">
        <f t="shared" si="0"/>
        <v>62</v>
      </c>
      <c r="I5" s="8">
        <f t="shared" si="1"/>
        <v>44</v>
      </c>
      <c r="J5" s="8">
        <f t="shared" si="2"/>
        <v>14.5</v>
      </c>
      <c r="K5" s="6">
        <f t="shared" si="3"/>
        <v>5.5</v>
      </c>
      <c r="M5" s="36"/>
      <c r="N5" s="37"/>
      <c r="O5" s="37"/>
      <c r="P5" s="37"/>
      <c r="Q5" s="37"/>
      <c r="R5" s="37"/>
      <c r="S5" s="38"/>
    </row>
    <row r="6" spans="1:19" ht="12.75">
      <c r="A6" s="1">
        <v>4</v>
      </c>
      <c r="B6" s="6">
        <v>66</v>
      </c>
      <c r="C6" s="6">
        <v>45</v>
      </c>
      <c r="D6" s="8">
        <v>10</v>
      </c>
      <c r="E6" s="6">
        <v>3.3</v>
      </c>
      <c r="F6" s="4"/>
      <c r="G6" s="1">
        <v>4</v>
      </c>
      <c r="H6" s="8">
        <f t="shared" si="0"/>
        <v>68</v>
      </c>
      <c r="I6" s="8">
        <f t="shared" si="1"/>
        <v>46</v>
      </c>
      <c r="J6" s="8">
        <f t="shared" si="2"/>
        <v>12.2</v>
      </c>
      <c r="K6" s="6">
        <f t="shared" si="3"/>
        <v>5.6</v>
      </c>
      <c r="M6" s="36"/>
      <c r="N6" s="37"/>
      <c r="O6" s="37"/>
      <c r="P6" s="37"/>
      <c r="Q6" s="37"/>
      <c r="R6" s="37"/>
      <c r="S6" s="38"/>
    </row>
    <row r="7" spans="1:19" ht="12.75">
      <c r="A7" s="1">
        <v>5</v>
      </c>
      <c r="B7" s="6">
        <v>64</v>
      </c>
      <c r="C7" s="6">
        <v>40</v>
      </c>
      <c r="D7" s="8">
        <v>10.1</v>
      </c>
      <c r="E7" s="6">
        <v>3.2</v>
      </c>
      <c r="F7" s="4"/>
      <c r="G7" s="1">
        <v>5</v>
      </c>
      <c r="H7" s="8">
        <f t="shared" si="0"/>
        <v>66</v>
      </c>
      <c r="I7" s="8">
        <f t="shared" si="1"/>
        <v>41</v>
      </c>
      <c r="J7" s="8">
        <f t="shared" si="2"/>
        <v>12.3</v>
      </c>
      <c r="K7" s="6">
        <f t="shared" si="3"/>
        <v>5.5</v>
      </c>
      <c r="M7" s="36"/>
      <c r="N7" s="37"/>
      <c r="O7" s="37"/>
      <c r="P7" s="37"/>
      <c r="Q7" s="37"/>
      <c r="R7" s="37"/>
      <c r="S7" s="38"/>
    </row>
    <row r="8" spans="1:19" ht="12.75">
      <c r="A8" s="1">
        <v>6</v>
      </c>
      <c r="B8" s="6">
        <v>65</v>
      </c>
      <c r="C8" s="6">
        <v>37</v>
      </c>
      <c r="D8" s="8">
        <v>9.3</v>
      </c>
      <c r="E8" s="6">
        <v>3.3</v>
      </c>
      <c r="F8" s="4"/>
      <c r="G8" s="1">
        <v>6</v>
      </c>
      <c r="H8" s="8">
        <f t="shared" si="0"/>
        <v>67</v>
      </c>
      <c r="I8" s="8">
        <f t="shared" si="1"/>
        <v>38</v>
      </c>
      <c r="J8" s="8">
        <f t="shared" si="2"/>
        <v>11.5</v>
      </c>
      <c r="K8" s="6">
        <f t="shared" si="3"/>
        <v>5.6</v>
      </c>
      <c r="M8" s="36"/>
      <c r="N8" s="37"/>
      <c r="O8" s="37"/>
      <c r="P8" s="37"/>
      <c r="Q8" s="37"/>
      <c r="R8" s="37"/>
      <c r="S8" s="38"/>
    </row>
    <row r="9" spans="1:19" ht="13.5" thickBot="1">
      <c r="A9" s="1">
        <v>7</v>
      </c>
      <c r="B9" s="6">
        <v>67</v>
      </c>
      <c r="C9" s="6">
        <v>38</v>
      </c>
      <c r="D9" s="8">
        <v>8.5</v>
      </c>
      <c r="E9" s="6">
        <v>3.4</v>
      </c>
      <c r="F9" s="4"/>
      <c r="G9" s="1">
        <v>7</v>
      </c>
      <c r="H9" s="8">
        <f t="shared" si="0"/>
        <v>69</v>
      </c>
      <c r="I9" s="8">
        <f t="shared" si="1"/>
        <v>39</v>
      </c>
      <c r="J9" s="8">
        <f t="shared" si="2"/>
        <v>10.7</v>
      </c>
      <c r="K9" s="6">
        <f t="shared" si="3"/>
        <v>5.699999999999999</v>
      </c>
      <c r="M9" s="39"/>
      <c r="N9" s="40"/>
      <c r="O9" s="40"/>
      <c r="P9" s="40"/>
      <c r="Q9" s="40"/>
      <c r="R9" s="40"/>
      <c r="S9" s="41"/>
    </row>
    <row r="10" spans="1:11" ht="12.75">
      <c r="A10" s="1">
        <v>8</v>
      </c>
      <c r="B10" s="6">
        <v>62</v>
      </c>
      <c r="C10" s="6">
        <v>32</v>
      </c>
      <c r="D10" s="8">
        <v>8</v>
      </c>
      <c r="E10" s="6">
        <v>3.5</v>
      </c>
      <c r="F10" s="4"/>
      <c r="G10" s="1">
        <v>8</v>
      </c>
      <c r="H10" s="8">
        <f t="shared" si="0"/>
        <v>64</v>
      </c>
      <c r="I10" s="8">
        <f t="shared" si="1"/>
        <v>33</v>
      </c>
      <c r="J10" s="8">
        <f t="shared" si="2"/>
        <v>10.2</v>
      </c>
      <c r="K10" s="6">
        <f t="shared" si="3"/>
        <v>5.8</v>
      </c>
    </row>
    <row r="11" spans="1:11" ht="12.75">
      <c r="A11" s="1">
        <v>9</v>
      </c>
      <c r="B11" s="6">
        <v>71</v>
      </c>
      <c r="C11" s="6">
        <v>43</v>
      </c>
      <c r="D11" s="8">
        <v>8.8</v>
      </c>
      <c r="E11" s="6">
        <v>3.5</v>
      </c>
      <c r="F11" s="4"/>
      <c r="G11" s="1">
        <v>9</v>
      </c>
      <c r="H11" s="8">
        <f t="shared" si="0"/>
        <v>73</v>
      </c>
      <c r="I11" s="8">
        <f t="shared" si="1"/>
        <v>44</v>
      </c>
      <c r="J11" s="8">
        <f t="shared" si="2"/>
        <v>11</v>
      </c>
      <c r="K11" s="6">
        <f t="shared" si="3"/>
        <v>5.8</v>
      </c>
    </row>
    <row r="12" spans="1:11" ht="12.75">
      <c r="A12" s="1">
        <v>10</v>
      </c>
      <c r="B12" s="6">
        <v>72</v>
      </c>
      <c r="C12" s="6">
        <v>43</v>
      </c>
      <c r="D12" s="8">
        <v>5.5</v>
      </c>
      <c r="E12" s="6">
        <v>3.7</v>
      </c>
      <c r="F12" s="4"/>
      <c r="G12" s="1">
        <v>10</v>
      </c>
      <c r="H12" s="8">
        <f t="shared" si="0"/>
        <v>74</v>
      </c>
      <c r="I12" s="8">
        <f t="shared" si="1"/>
        <v>44</v>
      </c>
      <c r="J12" s="8">
        <f t="shared" si="2"/>
        <v>7.7</v>
      </c>
      <c r="K12" s="6">
        <f t="shared" si="3"/>
        <v>6</v>
      </c>
    </row>
    <row r="13" spans="1:11" ht="12.75">
      <c r="A13" s="1">
        <v>11</v>
      </c>
      <c r="B13" s="6">
        <v>77</v>
      </c>
      <c r="C13" s="6">
        <v>44</v>
      </c>
      <c r="D13" s="8">
        <v>5.2</v>
      </c>
      <c r="E13" s="6">
        <v>3.4</v>
      </c>
      <c r="F13" s="4"/>
      <c r="G13" s="1">
        <v>11</v>
      </c>
      <c r="H13" s="8">
        <f t="shared" si="0"/>
        <v>79</v>
      </c>
      <c r="I13" s="8">
        <f t="shared" si="1"/>
        <v>45</v>
      </c>
      <c r="J13" s="8">
        <f t="shared" si="2"/>
        <v>7.4</v>
      </c>
      <c r="K13" s="6">
        <f t="shared" si="3"/>
        <v>5.699999999999999</v>
      </c>
    </row>
    <row r="14" spans="1:11" ht="12.75">
      <c r="A14" s="1">
        <v>12</v>
      </c>
      <c r="B14" s="6">
        <v>73</v>
      </c>
      <c r="C14" s="6">
        <v>45</v>
      </c>
      <c r="D14" s="8">
        <v>4</v>
      </c>
      <c r="E14" s="6">
        <v>4.5</v>
      </c>
      <c r="F14" s="4"/>
      <c r="G14" s="1">
        <v>12</v>
      </c>
      <c r="H14" s="8">
        <f t="shared" si="0"/>
        <v>75</v>
      </c>
      <c r="I14" s="8">
        <f t="shared" si="1"/>
        <v>46</v>
      </c>
      <c r="J14" s="8">
        <f t="shared" si="2"/>
        <v>6.2</v>
      </c>
      <c r="K14" s="6">
        <f t="shared" si="3"/>
        <v>6.8</v>
      </c>
    </row>
    <row r="15" spans="1:11" ht="12.75">
      <c r="A15" s="1">
        <v>13</v>
      </c>
      <c r="B15" s="6">
        <v>74</v>
      </c>
      <c r="C15" s="6">
        <v>46</v>
      </c>
      <c r="D15" s="8">
        <v>4.6</v>
      </c>
      <c r="E15" s="6">
        <v>4.2</v>
      </c>
      <c r="F15" s="4"/>
      <c r="G15" s="1">
        <v>13</v>
      </c>
      <c r="H15" s="8">
        <f t="shared" si="0"/>
        <v>76</v>
      </c>
      <c r="I15" s="8">
        <f t="shared" si="1"/>
        <v>47</v>
      </c>
      <c r="J15" s="8">
        <f t="shared" si="2"/>
        <v>6.8</v>
      </c>
      <c r="K15" s="6">
        <f t="shared" si="3"/>
        <v>6.5</v>
      </c>
    </row>
    <row r="16" spans="1:11" ht="12.75">
      <c r="A16" s="1">
        <v>14</v>
      </c>
      <c r="B16" s="6">
        <v>77</v>
      </c>
      <c r="C16" s="6">
        <v>50</v>
      </c>
      <c r="D16" s="8">
        <v>5</v>
      </c>
      <c r="E16" s="6">
        <v>4.3</v>
      </c>
      <c r="F16" s="4"/>
      <c r="G16" s="1">
        <v>14</v>
      </c>
      <c r="H16" s="8">
        <f t="shared" si="0"/>
        <v>79</v>
      </c>
      <c r="I16" s="8">
        <f t="shared" si="1"/>
        <v>51</v>
      </c>
      <c r="J16" s="8">
        <f t="shared" si="2"/>
        <v>7.2</v>
      </c>
      <c r="K16" s="6">
        <f t="shared" si="3"/>
        <v>6.6</v>
      </c>
    </row>
    <row r="17" spans="1:11" ht="12.75">
      <c r="A17" s="1">
        <v>15</v>
      </c>
      <c r="B17" s="6">
        <v>77</v>
      </c>
      <c r="C17" s="6">
        <v>52</v>
      </c>
      <c r="D17" s="8">
        <v>4.1</v>
      </c>
      <c r="E17" s="6">
        <v>4.7</v>
      </c>
      <c r="F17" s="4"/>
      <c r="G17" s="1">
        <v>15</v>
      </c>
      <c r="H17" s="8">
        <f t="shared" si="0"/>
        <v>79</v>
      </c>
      <c r="I17" s="8">
        <f t="shared" si="1"/>
        <v>53</v>
      </c>
      <c r="J17" s="8">
        <f t="shared" si="2"/>
        <v>6.3</v>
      </c>
      <c r="K17" s="6">
        <f t="shared" si="3"/>
        <v>7</v>
      </c>
    </row>
    <row r="18" spans="1:11" ht="12.75">
      <c r="A18" s="1">
        <v>16</v>
      </c>
      <c r="B18" s="6">
        <v>72</v>
      </c>
      <c r="C18" s="6">
        <v>54</v>
      </c>
      <c r="D18" s="8">
        <v>4.2</v>
      </c>
      <c r="E18" s="6">
        <v>4.5</v>
      </c>
      <c r="F18" s="4"/>
      <c r="G18" s="1">
        <v>16</v>
      </c>
      <c r="H18" s="8">
        <f t="shared" si="0"/>
        <v>74</v>
      </c>
      <c r="I18" s="8">
        <f t="shared" si="1"/>
        <v>55</v>
      </c>
      <c r="J18" s="8">
        <f t="shared" si="2"/>
        <v>6.4</v>
      </c>
      <c r="K18" s="6">
        <f t="shared" si="3"/>
        <v>6.8</v>
      </c>
    </row>
    <row r="19" spans="1:11" ht="12.75">
      <c r="A19" s="1">
        <v>17</v>
      </c>
      <c r="B19" s="6">
        <v>74</v>
      </c>
      <c r="C19" s="6">
        <v>54</v>
      </c>
      <c r="D19" s="8">
        <v>5</v>
      </c>
      <c r="E19" s="6">
        <v>4.9</v>
      </c>
      <c r="F19" s="4"/>
      <c r="G19" s="1">
        <v>17</v>
      </c>
      <c r="H19" s="8">
        <f t="shared" si="0"/>
        <v>76</v>
      </c>
      <c r="I19" s="8">
        <f t="shared" si="1"/>
        <v>55</v>
      </c>
      <c r="J19" s="8">
        <f t="shared" si="2"/>
        <v>7.2</v>
      </c>
      <c r="K19" s="6">
        <f t="shared" si="3"/>
        <v>7.2</v>
      </c>
    </row>
    <row r="20" spans="1:11" ht="12.75">
      <c r="A20" s="1">
        <v>18</v>
      </c>
      <c r="B20" s="6">
        <v>81</v>
      </c>
      <c r="C20" s="6">
        <v>55</v>
      </c>
      <c r="D20" s="8">
        <v>4.3</v>
      </c>
      <c r="E20" s="6">
        <v>5.5</v>
      </c>
      <c r="F20" s="4"/>
      <c r="G20" s="1">
        <v>18</v>
      </c>
      <c r="H20" s="8">
        <f t="shared" si="0"/>
        <v>83</v>
      </c>
      <c r="I20" s="8">
        <f t="shared" si="1"/>
        <v>56</v>
      </c>
      <c r="J20" s="8">
        <f t="shared" si="2"/>
        <v>6.5</v>
      </c>
      <c r="K20" s="6">
        <f t="shared" si="3"/>
        <v>7.8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79</v>
      </c>
      <c r="B22" s="11"/>
      <c r="C22" s="11"/>
      <c r="D22" s="11"/>
      <c r="E22" s="11"/>
      <c r="G22" s="11" t="s">
        <v>80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33" t="s">
        <v>91</v>
      </c>
      <c r="N23" s="34"/>
      <c r="O23" s="34"/>
      <c r="P23" s="34"/>
      <c r="Q23" s="34"/>
      <c r="R23" s="34"/>
      <c r="S23" s="35"/>
    </row>
    <row r="24" spans="1:19" ht="12.75">
      <c r="A24" s="1">
        <v>1</v>
      </c>
      <c r="B24" s="6">
        <f>B3+12</f>
        <v>74</v>
      </c>
      <c r="C24" s="6">
        <f>C3-1</f>
        <v>40</v>
      </c>
      <c r="D24" s="6">
        <f>D3+1.5</f>
        <v>9.5</v>
      </c>
      <c r="E24" s="6">
        <f>E3+2</f>
        <v>5.2</v>
      </c>
      <c r="F24" s="4"/>
      <c r="G24" s="1">
        <v>1</v>
      </c>
      <c r="H24" s="8">
        <f>H3+13</f>
        <v>77</v>
      </c>
      <c r="I24" s="8">
        <f>I3+5</f>
        <v>47</v>
      </c>
      <c r="J24" s="8">
        <f>J3+2.9</f>
        <v>13.1</v>
      </c>
      <c r="K24" s="8">
        <f>K3+2.5</f>
        <v>8</v>
      </c>
      <c r="M24" s="36"/>
      <c r="N24" s="37"/>
      <c r="O24" s="37"/>
      <c r="P24" s="37"/>
      <c r="Q24" s="37"/>
      <c r="R24" s="37"/>
      <c r="S24" s="38"/>
    </row>
    <row r="25" spans="1:19" ht="12.75">
      <c r="A25" s="1">
        <v>2</v>
      </c>
      <c r="B25" s="6">
        <f aca="true" t="shared" si="4" ref="B25:B41">B4+12</f>
        <v>77</v>
      </c>
      <c r="C25" s="6">
        <f aca="true" t="shared" si="5" ref="C25:C41">C4-1</f>
        <v>41</v>
      </c>
      <c r="D25" s="6">
        <f aca="true" t="shared" si="6" ref="D25:D41">D4+1.5</f>
        <v>12.5</v>
      </c>
      <c r="E25" s="6">
        <f aca="true" t="shared" si="7" ref="E25:E41">E4+2</f>
        <v>6.1</v>
      </c>
      <c r="F25" s="4"/>
      <c r="G25" s="1">
        <v>2</v>
      </c>
      <c r="H25" s="8">
        <f aca="true" t="shared" si="8" ref="H25:H41">H4+13</f>
        <v>80</v>
      </c>
      <c r="I25" s="8">
        <f aca="true" t="shared" si="9" ref="I25:I41">I4+5</f>
        <v>48</v>
      </c>
      <c r="J25" s="8">
        <f aca="true" t="shared" si="10" ref="J25:J41">J4+2.9</f>
        <v>16.099999999999998</v>
      </c>
      <c r="K25" s="8">
        <f aca="true" t="shared" si="11" ref="K25:K41">K4+2.5</f>
        <v>8.899999999999999</v>
      </c>
      <c r="M25" s="36"/>
      <c r="N25" s="37"/>
      <c r="O25" s="37"/>
      <c r="P25" s="37"/>
      <c r="Q25" s="37"/>
      <c r="R25" s="37"/>
      <c r="S25" s="38"/>
    </row>
    <row r="26" spans="1:19" ht="12.75">
      <c r="A26" s="1">
        <v>3</v>
      </c>
      <c r="B26" s="6">
        <f t="shared" si="4"/>
        <v>72</v>
      </c>
      <c r="C26" s="6">
        <f t="shared" si="5"/>
        <v>42</v>
      </c>
      <c r="D26" s="6">
        <f t="shared" si="6"/>
        <v>13.8</v>
      </c>
      <c r="E26" s="6">
        <f t="shared" si="7"/>
        <v>5.2</v>
      </c>
      <c r="F26" s="4"/>
      <c r="G26" s="1">
        <v>3</v>
      </c>
      <c r="H26" s="8">
        <f t="shared" si="8"/>
        <v>75</v>
      </c>
      <c r="I26" s="8">
        <f t="shared" si="9"/>
        <v>49</v>
      </c>
      <c r="J26" s="8">
        <f t="shared" si="10"/>
        <v>17.4</v>
      </c>
      <c r="K26" s="8">
        <f t="shared" si="11"/>
        <v>8</v>
      </c>
      <c r="M26" s="36"/>
      <c r="N26" s="37"/>
      <c r="O26" s="37"/>
      <c r="P26" s="37"/>
      <c r="Q26" s="37"/>
      <c r="R26" s="37"/>
      <c r="S26" s="38"/>
    </row>
    <row r="27" spans="1:19" ht="12.75">
      <c r="A27" s="1">
        <v>4</v>
      </c>
      <c r="B27" s="6">
        <f t="shared" si="4"/>
        <v>78</v>
      </c>
      <c r="C27" s="6">
        <f t="shared" si="5"/>
        <v>44</v>
      </c>
      <c r="D27" s="6">
        <f t="shared" si="6"/>
        <v>11.5</v>
      </c>
      <c r="E27" s="6">
        <f t="shared" si="7"/>
        <v>5.3</v>
      </c>
      <c r="F27" s="4"/>
      <c r="G27" s="1">
        <v>4</v>
      </c>
      <c r="H27" s="8">
        <f t="shared" si="8"/>
        <v>81</v>
      </c>
      <c r="I27" s="8">
        <f t="shared" si="9"/>
        <v>51</v>
      </c>
      <c r="J27" s="8">
        <f t="shared" si="10"/>
        <v>15.1</v>
      </c>
      <c r="K27" s="8">
        <f t="shared" si="11"/>
        <v>8.1</v>
      </c>
      <c r="M27" s="36"/>
      <c r="N27" s="37"/>
      <c r="O27" s="37"/>
      <c r="P27" s="37"/>
      <c r="Q27" s="37"/>
      <c r="R27" s="37"/>
      <c r="S27" s="38"/>
    </row>
    <row r="28" spans="1:19" ht="12.75">
      <c r="A28" s="1">
        <v>5</v>
      </c>
      <c r="B28" s="6">
        <f t="shared" si="4"/>
        <v>76</v>
      </c>
      <c r="C28" s="6">
        <f t="shared" si="5"/>
        <v>39</v>
      </c>
      <c r="D28" s="6">
        <f t="shared" si="6"/>
        <v>11.6</v>
      </c>
      <c r="E28" s="6">
        <f t="shared" si="7"/>
        <v>5.2</v>
      </c>
      <c r="F28" s="4"/>
      <c r="G28" s="1">
        <v>5</v>
      </c>
      <c r="H28" s="8">
        <f t="shared" si="8"/>
        <v>79</v>
      </c>
      <c r="I28" s="8">
        <f t="shared" si="9"/>
        <v>46</v>
      </c>
      <c r="J28" s="8">
        <f t="shared" si="10"/>
        <v>15.200000000000001</v>
      </c>
      <c r="K28" s="8">
        <f t="shared" si="11"/>
        <v>8</v>
      </c>
      <c r="M28" s="36"/>
      <c r="N28" s="37"/>
      <c r="O28" s="37"/>
      <c r="P28" s="37"/>
      <c r="Q28" s="37"/>
      <c r="R28" s="37"/>
      <c r="S28" s="38"/>
    </row>
    <row r="29" spans="1:19" ht="12.75">
      <c r="A29" s="1">
        <v>6</v>
      </c>
      <c r="B29" s="6">
        <f t="shared" si="4"/>
        <v>77</v>
      </c>
      <c r="C29" s="6">
        <f t="shared" si="5"/>
        <v>36</v>
      </c>
      <c r="D29" s="6">
        <f t="shared" si="6"/>
        <v>10.8</v>
      </c>
      <c r="E29" s="6">
        <f t="shared" si="7"/>
        <v>5.3</v>
      </c>
      <c r="F29" s="4"/>
      <c r="G29" s="1">
        <v>6</v>
      </c>
      <c r="H29" s="8">
        <f t="shared" si="8"/>
        <v>80</v>
      </c>
      <c r="I29" s="8">
        <f t="shared" si="9"/>
        <v>43</v>
      </c>
      <c r="J29" s="8">
        <f t="shared" si="10"/>
        <v>14.4</v>
      </c>
      <c r="K29" s="8">
        <f t="shared" si="11"/>
        <v>8.1</v>
      </c>
      <c r="M29" s="36"/>
      <c r="N29" s="37"/>
      <c r="O29" s="37"/>
      <c r="P29" s="37"/>
      <c r="Q29" s="37"/>
      <c r="R29" s="37"/>
      <c r="S29" s="38"/>
    </row>
    <row r="30" spans="1:19" ht="13.5" thickBot="1">
      <c r="A30" s="1">
        <v>7</v>
      </c>
      <c r="B30" s="6">
        <f t="shared" si="4"/>
        <v>79</v>
      </c>
      <c r="C30" s="6">
        <f t="shared" si="5"/>
        <v>37</v>
      </c>
      <c r="D30" s="6">
        <f t="shared" si="6"/>
        <v>10</v>
      </c>
      <c r="E30" s="6">
        <f t="shared" si="7"/>
        <v>5.4</v>
      </c>
      <c r="F30" s="4"/>
      <c r="G30" s="1">
        <v>7</v>
      </c>
      <c r="H30" s="8">
        <f t="shared" si="8"/>
        <v>82</v>
      </c>
      <c r="I30" s="8">
        <f t="shared" si="9"/>
        <v>44</v>
      </c>
      <c r="J30" s="8">
        <f t="shared" si="10"/>
        <v>13.6</v>
      </c>
      <c r="K30" s="8">
        <f t="shared" si="11"/>
        <v>8.2</v>
      </c>
      <c r="M30" s="39"/>
      <c r="N30" s="40"/>
      <c r="O30" s="40"/>
      <c r="P30" s="40"/>
      <c r="Q30" s="40"/>
      <c r="R30" s="40"/>
      <c r="S30" s="41"/>
    </row>
    <row r="31" spans="1:11" ht="12.75">
      <c r="A31" s="1">
        <v>8</v>
      </c>
      <c r="B31" s="6">
        <f t="shared" si="4"/>
        <v>74</v>
      </c>
      <c r="C31" s="6">
        <f t="shared" si="5"/>
        <v>31</v>
      </c>
      <c r="D31" s="6">
        <f t="shared" si="6"/>
        <v>9.5</v>
      </c>
      <c r="E31" s="6">
        <f t="shared" si="7"/>
        <v>5.5</v>
      </c>
      <c r="F31" s="4"/>
      <c r="G31" s="1">
        <v>8</v>
      </c>
      <c r="H31" s="8">
        <f t="shared" si="8"/>
        <v>77</v>
      </c>
      <c r="I31" s="8">
        <f t="shared" si="9"/>
        <v>38</v>
      </c>
      <c r="J31" s="8">
        <f t="shared" si="10"/>
        <v>13.1</v>
      </c>
      <c r="K31" s="8">
        <f t="shared" si="11"/>
        <v>8.3</v>
      </c>
    </row>
    <row r="32" spans="1:11" ht="12.75">
      <c r="A32" s="1">
        <v>9</v>
      </c>
      <c r="B32" s="6">
        <f t="shared" si="4"/>
        <v>83</v>
      </c>
      <c r="C32" s="6">
        <f t="shared" si="5"/>
        <v>42</v>
      </c>
      <c r="D32" s="6">
        <f t="shared" si="6"/>
        <v>10.3</v>
      </c>
      <c r="E32" s="6">
        <f t="shared" si="7"/>
        <v>5.5</v>
      </c>
      <c r="F32" s="4"/>
      <c r="G32" s="1">
        <v>9</v>
      </c>
      <c r="H32" s="8">
        <f t="shared" si="8"/>
        <v>86</v>
      </c>
      <c r="I32" s="8">
        <f t="shared" si="9"/>
        <v>49</v>
      </c>
      <c r="J32" s="8">
        <f t="shared" si="10"/>
        <v>13.9</v>
      </c>
      <c r="K32" s="8">
        <f t="shared" si="11"/>
        <v>8.3</v>
      </c>
    </row>
    <row r="33" spans="1:11" ht="12.75">
      <c r="A33" s="1">
        <v>10</v>
      </c>
      <c r="B33" s="6">
        <f t="shared" si="4"/>
        <v>84</v>
      </c>
      <c r="C33" s="6">
        <f t="shared" si="5"/>
        <v>42</v>
      </c>
      <c r="D33" s="6">
        <f t="shared" si="6"/>
        <v>7</v>
      </c>
      <c r="E33" s="6">
        <f t="shared" si="7"/>
        <v>5.7</v>
      </c>
      <c r="F33" s="4"/>
      <c r="G33" s="1">
        <v>10</v>
      </c>
      <c r="H33" s="8">
        <f t="shared" si="8"/>
        <v>87</v>
      </c>
      <c r="I33" s="8">
        <f t="shared" si="9"/>
        <v>49</v>
      </c>
      <c r="J33" s="8">
        <f t="shared" si="10"/>
        <v>10.6</v>
      </c>
      <c r="K33" s="8">
        <f t="shared" si="11"/>
        <v>8.5</v>
      </c>
    </row>
    <row r="34" spans="1:11" ht="12.75">
      <c r="A34" s="1">
        <v>11</v>
      </c>
      <c r="B34" s="6">
        <f t="shared" si="4"/>
        <v>89</v>
      </c>
      <c r="C34" s="6">
        <f t="shared" si="5"/>
        <v>43</v>
      </c>
      <c r="D34" s="6">
        <f t="shared" si="6"/>
        <v>6.7</v>
      </c>
      <c r="E34" s="6">
        <f t="shared" si="7"/>
        <v>5.4</v>
      </c>
      <c r="F34" s="4"/>
      <c r="G34" s="1">
        <v>11</v>
      </c>
      <c r="H34" s="8">
        <f t="shared" si="8"/>
        <v>92</v>
      </c>
      <c r="I34" s="8">
        <f t="shared" si="9"/>
        <v>50</v>
      </c>
      <c r="J34" s="8">
        <f t="shared" si="10"/>
        <v>10.3</v>
      </c>
      <c r="K34" s="8">
        <f t="shared" si="11"/>
        <v>8.2</v>
      </c>
    </row>
    <row r="35" spans="1:11" ht="12.75">
      <c r="A35" s="1">
        <v>12</v>
      </c>
      <c r="B35" s="6">
        <f t="shared" si="4"/>
        <v>85</v>
      </c>
      <c r="C35" s="6">
        <f t="shared" si="5"/>
        <v>44</v>
      </c>
      <c r="D35" s="6">
        <f t="shared" si="6"/>
        <v>5.5</v>
      </c>
      <c r="E35" s="6">
        <f t="shared" si="7"/>
        <v>6.5</v>
      </c>
      <c r="F35" s="4"/>
      <c r="G35" s="1">
        <v>12</v>
      </c>
      <c r="H35" s="8">
        <f t="shared" si="8"/>
        <v>88</v>
      </c>
      <c r="I35" s="8">
        <f t="shared" si="9"/>
        <v>51</v>
      </c>
      <c r="J35" s="8">
        <f t="shared" si="10"/>
        <v>9.1</v>
      </c>
      <c r="K35" s="8">
        <f t="shared" si="11"/>
        <v>9.3</v>
      </c>
    </row>
    <row r="36" spans="1:11" ht="12.75">
      <c r="A36" s="1">
        <v>13</v>
      </c>
      <c r="B36" s="6">
        <f t="shared" si="4"/>
        <v>86</v>
      </c>
      <c r="C36" s="6">
        <f t="shared" si="5"/>
        <v>45</v>
      </c>
      <c r="D36" s="6">
        <f t="shared" si="6"/>
        <v>6.1</v>
      </c>
      <c r="E36" s="6">
        <f t="shared" si="7"/>
        <v>6.2</v>
      </c>
      <c r="F36" s="4"/>
      <c r="G36" s="1">
        <v>13</v>
      </c>
      <c r="H36" s="8">
        <f t="shared" si="8"/>
        <v>89</v>
      </c>
      <c r="I36" s="8">
        <f t="shared" si="9"/>
        <v>52</v>
      </c>
      <c r="J36" s="8">
        <f t="shared" si="10"/>
        <v>9.7</v>
      </c>
      <c r="K36" s="8">
        <f t="shared" si="11"/>
        <v>9</v>
      </c>
    </row>
    <row r="37" spans="1:11" ht="12.75">
      <c r="A37" s="1">
        <v>14</v>
      </c>
      <c r="B37" s="6">
        <f t="shared" si="4"/>
        <v>89</v>
      </c>
      <c r="C37" s="6">
        <f t="shared" si="5"/>
        <v>49</v>
      </c>
      <c r="D37" s="6">
        <f t="shared" si="6"/>
        <v>6.5</v>
      </c>
      <c r="E37" s="6">
        <f t="shared" si="7"/>
        <v>6.3</v>
      </c>
      <c r="F37" s="4"/>
      <c r="G37" s="1">
        <v>14</v>
      </c>
      <c r="H37" s="8">
        <f t="shared" si="8"/>
        <v>92</v>
      </c>
      <c r="I37" s="8">
        <f t="shared" si="9"/>
        <v>56</v>
      </c>
      <c r="J37" s="8">
        <f t="shared" si="10"/>
        <v>10.1</v>
      </c>
      <c r="K37" s="8">
        <f t="shared" si="11"/>
        <v>9.1</v>
      </c>
    </row>
    <row r="38" spans="1:11" ht="12.75">
      <c r="A38" s="1">
        <v>15</v>
      </c>
      <c r="B38" s="6">
        <f t="shared" si="4"/>
        <v>89</v>
      </c>
      <c r="C38" s="6">
        <f t="shared" si="5"/>
        <v>51</v>
      </c>
      <c r="D38" s="6">
        <f t="shared" si="6"/>
        <v>5.6</v>
      </c>
      <c r="E38" s="6">
        <f t="shared" si="7"/>
        <v>6.7</v>
      </c>
      <c r="F38" s="4"/>
      <c r="G38" s="1">
        <v>15</v>
      </c>
      <c r="H38" s="8">
        <f t="shared" si="8"/>
        <v>92</v>
      </c>
      <c r="I38" s="8">
        <f t="shared" si="9"/>
        <v>58</v>
      </c>
      <c r="J38" s="8">
        <f t="shared" si="10"/>
        <v>9.2</v>
      </c>
      <c r="K38" s="8">
        <f t="shared" si="11"/>
        <v>9.5</v>
      </c>
    </row>
    <row r="39" spans="1:11" ht="12.75">
      <c r="A39" s="1">
        <v>16</v>
      </c>
      <c r="B39" s="6">
        <f t="shared" si="4"/>
        <v>84</v>
      </c>
      <c r="C39" s="6">
        <f t="shared" si="5"/>
        <v>53</v>
      </c>
      <c r="D39" s="6">
        <f t="shared" si="6"/>
        <v>5.7</v>
      </c>
      <c r="E39" s="6">
        <f t="shared" si="7"/>
        <v>6.5</v>
      </c>
      <c r="F39" s="4"/>
      <c r="G39" s="1">
        <v>16</v>
      </c>
      <c r="H39" s="8">
        <f t="shared" si="8"/>
        <v>87</v>
      </c>
      <c r="I39" s="8">
        <f t="shared" si="9"/>
        <v>60</v>
      </c>
      <c r="J39" s="8">
        <f t="shared" si="10"/>
        <v>9.3</v>
      </c>
      <c r="K39" s="8">
        <f t="shared" si="11"/>
        <v>9.3</v>
      </c>
    </row>
    <row r="40" spans="1:11" ht="12.75">
      <c r="A40" s="1">
        <v>17</v>
      </c>
      <c r="B40" s="6">
        <f t="shared" si="4"/>
        <v>86</v>
      </c>
      <c r="C40" s="6">
        <f t="shared" si="5"/>
        <v>53</v>
      </c>
      <c r="D40" s="6">
        <f t="shared" si="6"/>
        <v>6.5</v>
      </c>
      <c r="E40" s="6">
        <f t="shared" si="7"/>
        <v>6.9</v>
      </c>
      <c r="F40" s="4"/>
      <c r="G40" s="1">
        <v>17</v>
      </c>
      <c r="H40" s="8">
        <f t="shared" si="8"/>
        <v>89</v>
      </c>
      <c r="I40" s="8">
        <f t="shared" si="9"/>
        <v>60</v>
      </c>
      <c r="J40" s="8">
        <f t="shared" si="10"/>
        <v>10.1</v>
      </c>
      <c r="K40" s="8">
        <f t="shared" si="11"/>
        <v>9.7</v>
      </c>
    </row>
    <row r="41" spans="1:11" ht="12.75">
      <c r="A41" s="1">
        <v>18</v>
      </c>
      <c r="B41" s="6">
        <f t="shared" si="4"/>
        <v>93</v>
      </c>
      <c r="C41" s="6">
        <f t="shared" si="5"/>
        <v>54</v>
      </c>
      <c r="D41" s="6">
        <f t="shared" si="6"/>
        <v>5.8</v>
      </c>
      <c r="E41" s="6">
        <f t="shared" si="7"/>
        <v>7.5</v>
      </c>
      <c r="F41" s="4"/>
      <c r="G41" s="1">
        <v>18</v>
      </c>
      <c r="H41" s="8">
        <f t="shared" si="8"/>
        <v>96</v>
      </c>
      <c r="I41" s="8">
        <f t="shared" si="9"/>
        <v>61</v>
      </c>
      <c r="J41" s="8">
        <f t="shared" si="10"/>
        <v>9.4</v>
      </c>
      <c r="K41" s="8">
        <f t="shared" si="11"/>
        <v>10.3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81</v>
      </c>
      <c r="B43" s="11"/>
      <c r="C43" s="11"/>
      <c r="D43" s="11"/>
      <c r="E43" s="11"/>
      <c r="G43" s="11" t="s">
        <v>82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33" t="s">
        <v>91</v>
      </c>
      <c r="N44" s="34"/>
      <c r="O44" s="34"/>
      <c r="P44" s="34"/>
      <c r="Q44" s="34"/>
      <c r="R44" s="34"/>
      <c r="S44" s="35"/>
    </row>
    <row r="45" spans="1:19" ht="12.75">
      <c r="A45" s="1">
        <v>1</v>
      </c>
      <c r="B45" s="6">
        <f>B24+6</f>
        <v>80</v>
      </c>
      <c r="C45" s="6">
        <f>C3+3</f>
        <v>44</v>
      </c>
      <c r="D45" s="6">
        <f>D3-3.2</f>
        <v>4.8</v>
      </c>
      <c r="E45" s="6">
        <f>E24+1.5</f>
        <v>6.7</v>
      </c>
      <c r="F45" s="4"/>
      <c r="G45" s="1">
        <v>1</v>
      </c>
      <c r="H45" s="6">
        <f>B45+6</f>
        <v>86</v>
      </c>
      <c r="I45" s="6">
        <f>C45-2</f>
        <v>42</v>
      </c>
      <c r="J45" s="6">
        <f>D45+3.7</f>
        <v>8.5</v>
      </c>
      <c r="K45" s="6">
        <f>E45-2.5</f>
        <v>4.2</v>
      </c>
      <c r="L45" s="4"/>
      <c r="M45" s="36"/>
      <c r="N45" s="37"/>
      <c r="O45" s="37"/>
      <c r="P45" s="37"/>
      <c r="Q45" s="37"/>
      <c r="R45" s="37"/>
      <c r="S45" s="38"/>
    </row>
    <row r="46" spans="1:19" ht="12.75">
      <c r="A46" s="1">
        <v>2</v>
      </c>
      <c r="B46" s="6">
        <f aca="true" t="shared" si="12" ref="B46:B62">B25+6</f>
        <v>83</v>
      </c>
      <c r="C46" s="6">
        <f aca="true" t="shared" si="13" ref="C46:C62">C4+3</f>
        <v>45</v>
      </c>
      <c r="D46" s="6">
        <f aca="true" t="shared" si="14" ref="D46:D62">D4-3.2</f>
        <v>7.8</v>
      </c>
      <c r="E46" s="6">
        <f aca="true" t="shared" si="15" ref="E46:E62">E25+1.5</f>
        <v>7.6</v>
      </c>
      <c r="F46" s="4"/>
      <c r="G46" s="1">
        <v>2</v>
      </c>
      <c r="H46" s="6">
        <f aca="true" t="shared" si="16" ref="H46:H62">B46+6</f>
        <v>89</v>
      </c>
      <c r="I46" s="6">
        <f aca="true" t="shared" si="17" ref="I46:I62">C46-2</f>
        <v>43</v>
      </c>
      <c r="J46" s="6">
        <f aca="true" t="shared" si="18" ref="J46:J62">D46+3.7</f>
        <v>11.5</v>
      </c>
      <c r="K46" s="6">
        <f aca="true" t="shared" si="19" ref="K46:K62">E46-2.5</f>
        <v>5.1</v>
      </c>
      <c r="L46" s="4"/>
      <c r="M46" s="36"/>
      <c r="N46" s="37"/>
      <c r="O46" s="37"/>
      <c r="P46" s="37"/>
      <c r="Q46" s="37"/>
      <c r="R46" s="37"/>
      <c r="S46" s="38"/>
    </row>
    <row r="47" spans="1:19" ht="12.75">
      <c r="A47" s="1">
        <v>3</v>
      </c>
      <c r="B47" s="6">
        <f t="shared" si="12"/>
        <v>78</v>
      </c>
      <c r="C47" s="6">
        <f t="shared" si="13"/>
        <v>46</v>
      </c>
      <c r="D47" s="6">
        <f t="shared" si="14"/>
        <v>9.100000000000001</v>
      </c>
      <c r="E47" s="6">
        <f t="shared" si="15"/>
        <v>6.7</v>
      </c>
      <c r="F47" s="4"/>
      <c r="G47" s="1">
        <v>3</v>
      </c>
      <c r="H47" s="6">
        <f t="shared" si="16"/>
        <v>84</v>
      </c>
      <c r="I47" s="6">
        <f t="shared" si="17"/>
        <v>44</v>
      </c>
      <c r="J47" s="6">
        <f t="shared" si="18"/>
        <v>12.8</v>
      </c>
      <c r="K47" s="6">
        <f t="shared" si="19"/>
        <v>4.2</v>
      </c>
      <c r="L47" s="4"/>
      <c r="M47" s="36"/>
      <c r="N47" s="37"/>
      <c r="O47" s="37"/>
      <c r="P47" s="37"/>
      <c r="Q47" s="37"/>
      <c r="R47" s="37"/>
      <c r="S47" s="38"/>
    </row>
    <row r="48" spans="1:19" ht="12.75">
      <c r="A48" s="1">
        <v>4</v>
      </c>
      <c r="B48" s="6">
        <f t="shared" si="12"/>
        <v>84</v>
      </c>
      <c r="C48" s="6">
        <f t="shared" si="13"/>
        <v>48</v>
      </c>
      <c r="D48" s="6">
        <f t="shared" si="14"/>
        <v>6.8</v>
      </c>
      <c r="E48" s="6">
        <f t="shared" si="15"/>
        <v>6.8</v>
      </c>
      <c r="F48" s="4"/>
      <c r="G48" s="1">
        <v>4</v>
      </c>
      <c r="H48" s="6">
        <f t="shared" si="16"/>
        <v>90</v>
      </c>
      <c r="I48" s="6">
        <f t="shared" si="17"/>
        <v>46</v>
      </c>
      <c r="J48" s="6">
        <f t="shared" si="18"/>
        <v>10.5</v>
      </c>
      <c r="K48" s="6">
        <f t="shared" si="19"/>
        <v>4.3</v>
      </c>
      <c r="L48" s="4"/>
      <c r="M48" s="36"/>
      <c r="N48" s="37"/>
      <c r="O48" s="37"/>
      <c r="P48" s="37"/>
      <c r="Q48" s="37"/>
      <c r="R48" s="37"/>
      <c r="S48" s="38"/>
    </row>
    <row r="49" spans="1:19" ht="12.75">
      <c r="A49" s="1">
        <v>5</v>
      </c>
      <c r="B49" s="6">
        <f t="shared" si="12"/>
        <v>82</v>
      </c>
      <c r="C49" s="6">
        <f t="shared" si="13"/>
        <v>43</v>
      </c>
      <c r="D49" s="6">
        <f t="shared" si="14"/>
        <v>6.8999999999999995</v>
      </c>
      <c r="E49" s="6">
        <f t="shared" si="15"/>
        <v>6.7</v>
      </c>
      <c r="F49" s="4"/>
      <c r="G49" s="1">
        <v>5</v>
      </c>
      <c r="H49" s="6">
        <f t="shared" si="16"/>
        <v>88</v>
      </c>
      <c r="I49" s="6">
        <f t="shared" si="17"/>
        <v>41</v>
      </c>
      <c r="J49" s="6">
        <f t="shared" si="18"/>
        <v>10.6</v>
      </c>
      <c r="K49" s="6">
        <f t="shared" si="19"/>
        <v>4.2</v>
      </c>
      <c r="L49" s="4"/>
      <c r="M49" s="36"/>
      <c r="N49" s="37"/>
      <c r="O49" s="37"/>
      <c r="P49" s="37"/>
      <c r="Q49" s="37"/>
      <c r="R49" s="37"/>
      <c r="S49" s="38"/>
    </row>
    <row r="50" spans="1:19" ht="12.75">
      <c r="A50" s="1">
        <v>6</v>
      </c>
      <c r="B50" s="6">
        <f t="shared" si="12"/>
        <v>83</v>
      </c>
      <c r="C50" s="6">
        <f t="shared" si="13"/>
        <v>40</v>
      </c>
      <c r="D50" s="6">
        <f t="shared" si="14"/>
        <v>6.1000000000000005</v>
      </c>
      <c r="E50" s="6">
        <f t="shared" si="15"/>
        <v>6.8</v>
      </c>
      <c r="F50" s="4"/>
      <c r="G50" s="1">
        <v>6</v>
      </c>
      <c r="H50" s="6">
        <f t="shared" si="16"/>
        <v>89</v>
      </c>
      <c r="I50" s="6">
        <f t="shared" si="17"/>
        <v>38</v>
      </c>
      <c r="J50" s="6">
        <f t="shared" si="18"/>
        <v>9.8</v>
      </c>
      <c r="K50" s="6">
        <f t="shared" si="19"/>
        <v>4.3</v>
      </c>
      <c r="L50" s="4"/>
      <c r="M50" s="36"/>
      <c r="N50" s="37"/>
      <c r="O50" s="37"/>
      <c r="P50" s="37"/>
      <c r="Q50" s="37"/>
      <c r="R50" s="37"/>
      <c r="S50" s="38"/>
    </row>
    <row r="51" spans="1:19" ht="13.5" thickBot="1">
      <c r="A51" s="1">
        <v>7</v>
      </c>
      <c r="B51" s="6">
        <f t="shared" si="12"/>
        <v>85</v>
      </c>
      <c r="C51" s="6">
        <f t="shared" si="13"/>
        <v>41</v>
      </c>
      <c r="D51" s="6">
        <f t="shared" si="14"/>
        <v>5.3</v>
      </c>
      <c r="E51" s="6">
        <f t="shared" si="15"/>
        <v>6.9</v>
      </c>
      <c r="F51" s="4"/>
      <c r="G51" s="1">
        <v>7</v>
      </c>
      <c r="H51" s="6">
        <f t="shared" si="16"/>
        <v>91</v>
      </c>
      <c r="I51" s="6">
        <f t="shared" si="17"/>
        <v>39</v>
      </c>
      <c r="J51" s="6">
        <f t="shared" si="18"/>
        <v>9</v>
      </c>
      <c r="K51" s="6">
        <f t="shared" si="19"/>
        <v>4.4</v>
      </c>
      <c r="L51" s="4"/>
      <c r="M51" s="39"/>
      <c r="N51" s="40"/>
      <c r="O51" s="40"/>
      <c r="P51" s="40"/>
      <c r="Q51" s="40"/>
      <c r="R51" s="40"/>
      <c r="S51" s="41"/>
    </row>
    <row r="52" spans="1:12" ht="12.75">
      <c r="A52" s="1">
        <v>8</v>
      </c>
      <c r="B52" s="6">
        <f t="shared" si="12"/>
        <v>80</v>
      </c>
      <c r="C52" s="6">
        <f t="shared" si="13"/>
        <v>35</v>
      </c>
      <c r="D52" s="6">
        <f t="shared" si="14"/>
        <v>4.8</v>
      </c>
      <c r="E52" s="6">
        <f t="shared" si="15"/>
        <v>7</v>
      </c>
      <c r="F52" s="4"/>
      <c r="G52" s="1">
        <v>8</v>
      </c>
      <c r="H52" s="6">
        <f t="shared" si="16"/>
        <v>86</v>
      </c>
      <c r="I52" s="6">
        <f t="shared" si="17"/>
        <v>33</v>
      </c>
      <c r="J52" s="6">
        <f t="shared" si="18"/>
        <v>8.5</v>
      </c>
      <c r="K52" s="6">
        <f t="shared" si="19"/>
        <v>4.5</v>
      </c>
      <c r="L52" s="4"/>
    </row>
    <row r="53" spans="1:12" ht="12.75">
      <c r="A53" s="1">
        <v>9</v>
      </c>
      <c r="B53" s="6">
        <f t="shared" si="12"/>
        <v>89</v>
      </c>
      <c r="C53" s="6">
        <f t="shared" si="13"/>
        <v>46</v>
      </c>
      <c r="D53" s="6">
        <f t="shared" si="14"/>
        <v>5.6000000000000005</v>
      </c>
      <c r="E53" s="6">
        <f t="shared" si="15"/>
        <v>7</v>
      </c>
      <c r="F53" s="4"/>
      <c r="G53" s="1">
        <v>9</v>
      </c>
      <c r="H53" s="6">
        <f t="shared" si="16"/>
        <v>95</v>
      </c>
      <c r="I53" s="6">
        <f t="shared" si="17"/>
        <v>44</v>
      </c>
      <c r="J53" s="6">
        <f t="shared" si="18"/>
        <v>9.3</v>
      </c>
      <c r="K53" s="6">
        <f t="shared" si="19"/>
        <v>4.5</v>
      </c>
      <c r="L53" s="4"/>
    </row>
    <row r="54" spans="1:12" ht="12.75">
      <c r="A54" s="1">
        <v>10</v>
      </c>
      <c r="B54" s="6">
        <f t="shared" si="12"/>
        <v>90</v>
      </c>
      <c r="C54" s="6">
        <f t="shared" si="13"/>
        <v>46</v>
      </c>
      <c r="D54" s="6">
        <f t="shared" si="14"/>
        <v>2.3</v>
      </c>
      <c r="E54" s="6">
        <f t="shared" si="15"/>
        <v>7.2</v>
      </c>
      <c r="F54" s="4"/>
      <c r="G54" s="1">
        <v>10</v>
      </c>
      <c r="H54" s="6">
        <f t="shared" si="16"/>
        <v>96</v>
      </c>
      <c r="I54" s="6">
        <f t="shared" si="17"/>
        <v>44</v>
      </c>
      <c r="J54" s="6">
        <f t="shared" si="18"/>
        <v>6</v>
      </c>
      <c r="K54" s="6">
        <f t="shared" si="19"/>
        <v>4.7</v>
      </c>
      <c r="L54" s="4"/>
    </row>
    <row r="55" spans="1:12" ht="12.75">
      <c r="A55" s="1">
        <v>11</v>
      </c>
      <c r="B55" s="6">
        <f t="shared" si="12"/>
        <v>95</v>
      </c>
      <c r="C55" s="6">
        <f t="shared" si="13"/>
        <v>47</v>
      </c>
      <c r="D55" s="6">
        <f t="shared" si="14"/>
        <v>2</v>
      </c>
      <c r="E55" s="6">
        <f t="shared" si="15"/>
        <v>6.9</v>
      </c>
      <c r="F55" s="4"/>
      <c r="G55" s="1">
        <v>11</v>
      </c>
      <c r="H55" s="6">
        <f t="shared" si="16"/>
        <v>101</v>
      </c>
      <c r="I55" s="6">
        <f t="shared" si="17"/>
        <v>45</v>
      </c>
      <c r="J55" s="6">
        <f t="shared" si="18"/>
        <v>5.7</v>
      </c>
      <c r="K55" s="6">
        <f t="shared" si="19"/>
        <v>4.4</v>
      </c>
      <c r="L55" s="4"/>
    </row>
    <row r="56" spans="1:12" ht="12.75">
      <c r="A56" s="1">
        <v>12</v>
      </c>
      <c r="B56" s="6">
        <f t="shared" si="12"/>
        <v>91</v>
      </c>
      <c r="C56" s="6">
        <f t="shared" si="13"/>
        <v>48</v>
      </c>
      <c r="D56" s="6">
        <f t="shared" si="14"/>
        <v>0.7999999999999998</v>
      </c>
      <c r="E56" s="6">
        <f t="shared" si="15"/>
        <v>8</v>
      </c>
      <c r="F56" s="4"/>
      <c r="G56" s="1">
        <v>12</v>
      </c>
      <c r="H56" s="6">
        <f t="shared" si="16"/>
        <v>97</v>
      </c>
      <c r="I56" s="6">
        <f t="shared" si="17"/>
        <v>46</v>
      </c>
      <c r="J56" s="6">
        <f t="shared" si="18"/>
        <v>4.5</v>
      </c>
      <c r="K56" s="6">
        <f t="shared" si="19"/>
        <v>5.5</v>
      </c>
      <c r="L56" s="4"/>
    </row>
    <row r="57" spans="1:12" ht="12.75">
      <c r="A57" s="1">
        <v>13</v>
      </c>
      <c r="B57" s="6">
        <f t="shared" si="12"/>
        <v>92</v>
      </c>
      <c r="C57" s="6">
        <f t="shared" si="13"/>
        <v>49</v>
      </c>
      <c r="D57" s="6">
        <f t="shared" si="14"/>
        <v>1.3999999999999995</v>
      </c>
      <c r="E57" s="6">
        <f t="shared" si="15"/>
        <v>7.7</v>
      </c>
      <c r="F57" s="4"/>
      <c r="G57" s="1">
        <v>13</v>
      </c>
      <c r="H57" s="6">
        <f t="shared" si="16"/>
        <v>98</v>
      </c>
      <c r="I57" s="6">
        <f t="shared" si="17"/>
        <v>47</v>
      </c>
      <c r="J57" s="6">
        <f t="shared" si="18"/>
        <v>5.1</v>
      </c>
      <c r="K57" s="6">
        <f t="shared" si="19"/>
        <v>5.2</v>
      </c>
      <c r="L57" s="4"/>
    </row>
    <row r="58" spans="1:12" ht="12.75">
      <c r="A58" s="1">
        <v>14</v>
      </c>
      <c r="B58" s="6">
        <f t="shared" si="12"/>
        <v>95</v>
      </c>
      <c r="C58" s="6">
        <f t="shared" si="13"/>
        <v>53</v>
      </c>
      <c r="D58" s="6">
        <f t="shared" si="14"/>
        <v>1.7999999999999998</v>
      </c>
      <c r="E58" s="6">
        <f t="shared" si="15"/>
        <v>7.8</v>
      </c>
      <c r="F58" s="4"/>
      <c r="G58" s="1">
        <v>14</v>
      </c>
      <c r="H58" s="6">
        <f t="shared" si="16"/>
        <v>101</v>
      </c>
      <c r="I58" s="6">
        <f t="shared" si="17"/>
        <v>51</v>
      </c>
      <c r="J58" s="6">
        <f t="shared" si="18"/>
        <v>5.5</v>
      </c>
      <c r="K58" s="6">
        <f t="shared" si="19"/>
        <v>5.3</v>
      </c>
      <c r="L58" s="4"/>
    </row>
    <row r="59" spans="1:12" ht="12.75">
      <c r="A59" s="1">
        <v>15</v>
      </c>
      <c r="B59" s="6">
        <f t="shared" si="12"/>
        <v>95</v>
      </c>
      <c r="C59" s="6">
        <f t="shared" si="13"/>
        <v>55</v>
      </c>
      <c r="D59" s="6">
        <f t="shared" si="14"/>
        <v>0.8999999999999995</v>
      </c>
      <c r="E59" s="6">
        <f t="shared" si="15"/>
        <v>8.2</v>
      </c>
      <c r="F59" s="4"/>
      <c r="G59" s="1">
        <v>15</v>
      </c>
      <c r="H59" s="6">
        <f t="shared" si="16"/>
        <v>101</v>
      </c>
      <c r="I59" s="6">
        <f t="shared" si="17"/>
        <v>53</v>
      </c>
      <c r="J59" s="6">
        <f t="shared" si="18"/>
        <v>4.6</v>
      </c>
      <c r="K59" s="6">
        <f t="shared" si="19"/>
        <v>5.699999999999999</v>
      </c>
      <c r="L59" s="4"/>
    </row>
    <row r="60" spans="1:12" ht="12.75">
      <c r="A60" s="1">
        <v>16</v>
      </c>
      <c r="B60" s="6">
        <f t="shared" si="12"/>
        <v>90</v>
      </c>
      <c r="C60" s="6">
        <f t="shared" si="13"/>
        <v>57</v>
      </c>
      <c r="D60" s="6">
        <f t="shared" si="14"/>
        <v>1</v>
      </c>
      <c r="E60" s="6">
        <f t="shared" si="15"/>
        <v>8</v>
      </c>
      <c r="F60" s="4"/>
      <c r="G60" s="1">
        <v>16</v>
      </c>
      <c r="H60" s="6">
        <f t="shared" si="16"/>
        <v>96</v>
      </c>
      <c r="I60" s="6">
        <f t="shared" si="17"/>
        <v>55</v>
      </c>
      <c r="J60" s="6">
        <f t="shared" si="18"/>
        <v>4.7</v>
      </c>
      <c r="K60" s="6">
        <f t="shared" si="19"/>
        <v>5.5</v>
      </c>
      <c r="L60" s="4"/>
    </row>
    <row r="61" spans="1:12" ht="12.75">
      <c r="A61" s="1">
        <v>17</v>
      </c>
      <c r="B61" s="6">
        <f t="shared" si="12"/>
        <v>92</v>
      </c>
      <c r="C61" s="6">
        <f t="shared" si="13"/>
        <v>57</v>
      </c>
      <c r="D61" s="6">
        <f t="shared" si="14"/>
        <v>1.7999999999999998</v>
      </c>
      <c r="E61" s="6">
        <f t="shared" si="15"/>
        <v>8.4</v>
      </c>
      <c r="F61" s="4"/>
      <c r="G61" s="1">
        <v>17</v>
      </c>
      <c r="H61" s="6">
        <f t="shared" si="16"/>
        <v>98</v>
      </c>
      <c r="I61" s="6">
        <f t="shared" si="17"/>
        <v>55</v>
      </c>
      <c r="J61" s="6">
        <f t="shared" si="18"/>
        <v>5.5</v>
      </c>
      <c r="K61" s="6">
        <f t="shared" si="19"/>
        <v>5.9</v>
      </c>
      <c r="L61" s="4"/>
    </row>
    <row r="62" spans="1:12" ht="12.75">
      <c r="A62" s="1">
        <v>18</v>
      </c>
      <c r="B62" s="6">
        <f t="shared" si="12"/>
        <v>99</v>
      </c>
      <c r="C62" s="6">
        <f t="shared" si="13"/>
        <v>58</v>
      </c>
      <c r="D62" s="6">
        <f t="shared" si="14"/>
        <v>1.0999999999999996</v>
      </c>
      <c r="E62" s="6">
        <f t="shared" si="15"/>
        <v>9</v>
      </c>
      <c r="F62" s="4"/>
      <c r="G62" s="1">
        <v>18</v>
      </c>
      <c r="H62" s="6">
        <f t="shared" si="16"/>
        <v>105</v>
      </c>
      <c r="I62" s="6">
        <f t="shared" si="17"/>
        <v>56</v>
      </c>
      <c r="J62" s="6">
        <f t="shared" si="18"/>
        <v>4.8</v>
      </c>
      <c r="K62" s="6">
        <f t="shared" si="19"/>
        <v>6.5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38"/>
  </sheetPr>
  <dimension ref="A1:L63"/>
  <sheetViews>
    <sheetView workbookViewId="0" topLeftCell="A40">
      <selection activeCell="L69" sqref="L69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2.75">
      <c r="B1" s="12" t="s">
        <v>83</v>
      </c>
      <c r="C1" s="11"/>
      <c r="D1" s="11"/>
      <c r="E1" s="11"/>
      <c r="F1" s="3"/>
      <c r="G1" s="11" t="s">
        <v>84</v>
      </c>
      <c r="H1" s="11"/>
      <c r="I1" s="11"/>
      <c r="J1" s="11"/>
      <c r="K1" s="11"/>
    </row>
    <row r="2" spans="1:11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</row>
    <row r="3" spans="1:11" ht="12.75">
      <c r="A3" s="1">
        <v>1</v>
      </c>
      <c r="B3" s="6">
        <v>63</v>
      </c>
      <c r="C3" s="6">
        <v>41</v>
      </c>
      <c r="D3" s="8">
        <v>8</v>
      </c>
      <c r="E3" s="6">
        <v>3.2</v>
      </c>
      <c r="F3" s="4"/>
      <c r="G3" s="1">
        <v>1</v>
      </c>
      <c r="H3" s="8">
        <f>B3+15</f>
        <v>78</v>
      </c>
      <c r="I3" s="8">
        <f>C3-5</f>
        <v>36</v>
      </c>
      <c r="J3" s="8">
        <f>D3+3.5</f>
        <v>11.5</v>
      </c>
      <c r="K3" s="6">
        <f>E3+2.7</f>
        <v>5.9</v>
      </c>
    </row>
    <row r="4" spans="1:11" ht="12.75">
      <c r="A4" s="1">
        <v>2</v>
      </c>
      <c r="B4" s="6">
        <v>66</v>
      </c>
      <c r="C4" s="6">
        <v>42</v>
      </c>
      <c r="D4" s="8">
        <v>11</v>
      </c>
      <c r="E4" s="6">
        <v>4.1</v>
      </c>
      <c r="F4" s="4"/>
      <c r="G4" s="1">
        <v>2</v>
      </c>
      <c r="H4" s="8">
        <f aca="true" t="shared" si="0" ref="H4:H20">B4+15</f>
        <v>81</v>
      </c>
      <c r="I4" s="8">
        <f aca="true" t="shared" si="1" ref="I4:I20">C4-5</f>
        <v>37</v>
      </c>
      <c r="J4" s="8">
        <f aca="true" t="shared" si="2" ref="J4:J19">D4+3.5</f>
        <v>14.5</v>
      </c>
      <c r="K4" s="6">
        <f aca="true" t="shared" si="3" ref="K4:K20">E4+2.7</f>
        <v>6.8</v>
      </c>
    </row>
    <row r="5" spans="1:11" ht="12.75">
      <c r="A5" s="1">
        <v>3</v>
      </c>
      <c r="B5" s="6">
        <v>61</v>
      </c>
      <c r="C5" s="6">
        <v>43</v>
      </c>
      <c r="D5" s="8">
        <v>12.3</v>
      </c>
      <c r="E5" s="6">
        <v>3.2</v>
      </c>
      <c r="F5" s="4"/>
      <c r="G5" s="1">
        <v>3</v>
      </c>
      <c r="H5" s="8">
        <f t="shared" si="0"/>
        <v>76</v>
      </c>
      <c r="I5" s="8">
        <f t="shared" si="1"/>
        <v>38</v>
      </c>
      <c r="J5" s="8">
        <f t="shared" si="2"/>
        <v>15.8</v>
      </c>
      <c r="K5" s="6">
        <f t="shared" si="3"/>
        <v>5.9</v>
      </c>
    </row>
    <row r="6" spans="1:11" ht="12.75">
      <c r="A6" s="1">
        <v>4</v>
      </c>
      <c r="B6" s="6">
        <v>67</v>
      </c>
      <c r="C6" s="6">
        <v>45</v>
      </c>
      <c r="D6" s="8">
        <v>10</v>
      </c>
      <c r="E6" s="6">
        <v>3.3</v>
      </c>
      <c r="F6" s="4"/>
      <c r="G6" s="1">
        <v>4</v>
      </c>
      <c r="H6" s="8">
        <f t="shared" si="0"/>
        <v>82</v>
      </c>
      <c r="I6" s="8">
        <f t="shared" si="1"/>
        <v>40</v>
      </c>
      <c r="J6" s="8">
        <f t="shared" si="2"/>
        <v>13.5</v>
      </c>
      <c r="K6" s="6">
        <f t="shared" si="3"/>
        <v>6</v>
      </c>
    </row>
    <row r="7" spans="1:11" ht="12.75">
      <c r="A7" s="1">
        <v>5</v>
      </c>
      <c r="B7" s="6">
        <v>63</v>
      </c>
      <c r="C7" s="6">
        <v>40</v>
      </c>
      <c r="D7" s="8">
        <v>10.1</v>
      </c>
      <c r="E7" s="6">
        <v>3.2</v>
      </c>
      <c r="F7" s="4"/>
      <c r="G7" s="1">
        <v>5</v>
      </c>
      <c r="H7" s="8">
        <f t="shared" si="0"/>
        <v>78</v>
      </c>
      <c r="I7" s="8">
        <f t="shared" si="1"/>
        <v>35</v>
      </c>
      <c r="J7" s="8">
        <f t="shared" si="2"/>
        <v>13.6</v>
      </c>
      <c r="K7" s="6">
        <f t="shared" si="3"/>
        <v>5.9</v>
      </c>
    </row>
    <row r="8" spans="1:11" ht="12.75">
      <c r="A8" s="1">
        <v>6</v>
      </c>
      <c r="B8" s="6">
        <v>62</v>
      </c>
      <c r="C8" s="6">
        <v>37</v>
      </c>
      <c r="D8" s="8">
        <v>9.3</v>
      </c>
      <c r="E8" s="6">
        <v>3.3</v>
      </c>
      <c r="F8" s="4"/>
      <c r="G8" s="1">
        <v>6</v>
      </c>
      <c r="H8" s="8">
        <f t="shared" si="0"/>
        <v>77</v>
      </c>
      <c r="I8" s="8">
        <f t="shared" si="1"/>
        <v>32</v>
      </c>
      <c r="J8" s="8">
        <f t="shared" si="2"/>
        <v>12.8</v>
      </c>
      <c r="K8" s="6">
        <f t="shared" si="3"/>
        <v>6</v>
      </c>
    </row>
    <row r="9" spans="1:11" ht="12.75">
      <c r="A9" s="1">
        <v>7</v>
      </c>
      <c r="B9" s="6">
        <v>69</v>
      </c>
      <c r="C9" s="6">
        <v>38</v>
      </c>
      <c r="D9" s="8">
        <v>8.5</v>
      </c>
      <c r="E9" s="6">
        <v>3.4</v>
      </c>
      <c r="F9" s="4"/>
      <c r="G9" s="1">
        <v>7</v>
      </c>
      <c r="H9" s="8">
        <f t="shared" si="0"/>
        <v>84</v>
      </c>
      <c r="I9" s="8">
        <f t="shared" si="1"/>
        <v>33</v>
      </c>
      <c r="J9" s="8">
        <f t="shared" si="2"/>
        <v>12</v>
      </c>
      <c r="K9" s="6">
        <f t="shared" si="3"/>
        <v>6.1</v>
      </c>
    </row>
    <row r="10" spans="1:11" ht="12.75">
      <c r="A10" s="1">
        <v>8</v>
      </c>
      <c r="B10" s="6">
        <v>63</v>
      </c>
      <c r="C10" s="6">
        <v>32</v>
      </c>
      <c r="D10" s="8">
        <v>8</v>
      </c>
      <c r="E10" s="6">
        <v>3.5</v>
      </c>
      <c r="F10" s="4"/>
      <c r="G10" s="1">
        <v>8</v>
      </c>
      <c r="H10" s="8">
        <f t="shared" si="0"/>
        <v>78</v>
      </c>
      <c r="I10" s="8">
        <f t="shared" si="1"/>
        <v>27</v>
      </c>
      <c r="J10" s="8">
        <f t="shared" si="2"/>
        <v>11.5</v>
      </c>
      <c r="K10" s="6">
        <f t="shared" si="3"/>
        <v>6.2</v>
      </c>
    </row>
    <row r="11" spans="1:11" ht="12.75">
      <c r="A11" s="1">
        <v>9</v>
      </c>
      <c r="B11" s="6">
        <v>72</v>
      </c>
      <c r="C11" s="6">
        <v>43</v>
      </c>
      <c r="D11" s="8">
        <v>8.8</v>
      </c>
      <c r="E11" s="6">
        <v>3.5</v>
      </c>
      <c r="F11" s="4"/>
      <c r="G11" s="1">
        <v>9</v>
      </c>
      <c r="H11" s="8">
        <f t="shared" si="0"/>
        <v>87</v>
      </c>
      <c r="I11" s="8">
        <f t="shared" si="1"/>
        <v>38</v>
      </c>
      <c r="J11" s="8">
        <f t="shared" si="2"/>
        <v>12.3</v>
      </c>
      <c r="K11" s="6">
        <f t="shared" si="3"/>
        <v>6.2</v>
      </c>
    </row>
    <row r="12" spans="1:11" ht="12.75">
      <c r="A12" s="1">
        <v>10</v>
      </c>
      <c r="B12" s="6">
        <v>71</v>
      </c>
      <c r="C12" s="6">
        <v>43</v>
      </c>
      <c r="D12" s="8">
        <v>5.5</v>
      </c>
      <c r="E12" s="6">
        <v>3.7</v>
      </c>
      <c r="F12" s="4"/>
      <c r="G12" s="1">
        <v>10</v>
      </c>
      <c r="H12" s="8">
        <f t="shared" si="0"/>
        <v>86</v>
      </c>
      <c r="I12" s="8">
        <f t="shared" si="1"/>
        <v>38</v>
      </c>
      <c r="J12" s="8">
        <f t="shared" si="2"/>
        <v>9</v>
      </c>
      <c r="K12" s="6">
        <f t="shared" si="3"/>
        <v>6.4</v>
      </c>
    </row>
    <row r="13" spans="1:11" ht="12.75">
      <c r="A13" s="1">
        <v>11</v>
      </c>
      <c r="B13" s="6">
        <v>77</v>
      </c>
      <c r="C13" s="6">
        <v>44</v>
      </c>
      <c r="D13" s="8">
        <v>5.2</v>
      </c>
      <c r="E13" s="6">
        <v>3.4</v>
      </c>
      <c r="F13" s="4"/>
      <c r="G13" s="1">
        <v>11</v>
      </c>
      <c r="H13" s="8">
        <f t="shared" si="0"/>
        <v>92</v>
      </c>
      <c r="I13" s="8">
        <f t="shared" si="1"/>
        <v>39</v>
      </c>
      <c r="J13" s="8">
        <f t="shared" si="2"/>
        <v>8.7</v>
      </c>
      <c r="K13" s="6">
        <f t="shared" si="3"/>
        <v>6.1</v>
      </c>
    </row>
    <row r="14" spans="1:11" ht="12.75">
      <c r="A14" s="1">
        <v>12</v>
      </c>
      <c r="B14" s="6">
        <v>73</v>
      </c>
      <c r="C14" s="6">
        <v>45</v>
      </c>
      <c r="D14" s="8">
        <v>4</v>
      </c>
      <c r="E14" s="6">
        <v>4.5</v>
      </c>
      <c r="F14" s="4"/>
      <c r="G14" s="1">
        <v>12</v>
      </c>
      <c r="H14" s="8">
        <f t="shared" si="0"/>
        <v>88</v>
      </c>
      <c r="I14" s="8">
        <f t="shared" si="1"/>
        <v>40</v>
      </c>
      <c r="J14" s="8">
        <f t="shared" si="2"/>
        <v>7.5</v>
      </c>
      <c r="K14" s="6">
        <f t="shared" si="3"/>
        <v>7.2</v>
      </c>
    </row>
    <row r="15" spans="1:11" ht="12.75">
      <c r="A15" s="1">
        <v>13</v>
      </c>
      <c r="B15" s="6">
        <v>74</v>
      </c>
      <c r="C15" s="6">
        <v>46</v>
      </c>
      <c r="D15" s="8">
        <v>4.6</v>
      </c>
      <c r="E15" s="6">
        <v>4.2</v>
      </c>
      <c r="F15" s="4"/>
      <c r="G15" s="1">
        <v>13</v>
      </c>
      <c r="H15" s="8">
        <f t="shared" si="0"/>
        <v>89</v>
      </c>
      <c r="I15" s="8">
        <f t="shared" si="1"/>
        <v>41</v>
      </c>
      <c r="J15" s="8">
        <f t="shared" si="2"/>
        <v>8.1</v>
      </c>
      <c r="K15" s="6">
        <f t="shared" si="3"/>
        <v>6.9</v>
      </c>
    </row>
    <row r="16" spans="1:11" ht="12.75">
      <c r="A16" s="1">
        <v>14</v>
      </c>
      <c r="B16" s="6">
        <v>76</v>
      </c>
      <c r="C16" s="6">
        <v>50</v>
      </c>
      <c r="D16" s="8">
        <v>5</v>
      </c>
      <c r="E16" s="6">
        <v>4.3</v>
      </c>
      <c r="F16" s="4"/>
      <c r="G16" s="1">
        <v>14</v>
      </c>
      <c r="H16" s="8">
        <f t="shared" si="0"/>
        <v>91</v>
      </c>
      <c r="I16" s="8">
        <f t="shared" si="1"/>
        <v>45</v>
      </c>
      <c r="J16" s="8">
        <f t="shared" si="2"/>
        <v>8.5</v>
      </c>
      <c r="K16" s="6">
        <f t="shared" si="3"/>
        <v>7</v>
      </c>
    </row>
    <row r="17" spans="1:11" ht="12.75">
      <c r="A17" s="1">
        <v>15</v>
      </c>
      <c r="B17" s="6">
        <v>78</v>
      </c>
      <c r="C17" s="6">
        <v>52</v>
      </c>
      <c r="D17" s="8">
        <v>4.1</v>
      </c>
      <c r="E17" s="6">
        <v>4.7</v>
      </c>
      <c r="F17" s="4"/>
      <c r="G17" s="1">
        <v>15</v>
      </c>
      <c r="H17" s="8">
        <f t="shared" si="0"/>
        <v>93</v>
      </c>
      <c r="I17" s="8">
        <f t="shared" si="1"/>
        <v>47</v>
      </c>
      <c r="J17" s="8">
        <f t="shared" si="2"/>
        <v>7.6</v>
      </c>
      <c r="K17" s="6">
        <f t="shared" si="3"/>
        <v>7.4</v>
      </c>
    </row>
    <row r="18" spans="1:11" ht="12.75">
      <c r="A18" s="1">
        <v>16</v>
      </c>
      <c r="B18" s="6">
        <v>72</v>
      </c>
      <c r="C18" s="6">
        <v>54</v>
      </c>
      <c r="D18" s="8">
        <v>4.2</v>
      </c>
      <c r="E18" s="6">
        <v>4.5</v>
      </c>
      <c r="F18" s="4"/>
      <c r="G18" s="1">
        <v>16</v>
      </c>
      <c r="H18" s="8">
        <f t="shared" si="0"/>
        <v>87</v>
      </c>
      <c r="I18" s="8">
        <f t="shared" si="1"/>
        <v>49</v>
      </c>
      <c r="J18" s="8">
        <f t="shared" si="2"/>
        <v>7.7</v>
      </c>
      <c r="K18" s="6">
        <f t="shared" si="3"/>
        <v>7.2</v>
      </c>
    </row>
    <row r="19" spans="1:11" ht="12.75">
      <c r="A19" s="1">
        <v>17</v>
      </c>
      <c r="B19" s="6">
        <v>74</v>
      </c>
      <c r="C19" s="6">
        <v>54</v>
      </c>
      <c r="D19" s="8">
        <v>5</v>
      </c>
      <c r="E19" s="6">
        <v>4.9</v>
      </c>
      <c r="F19" s="4"/>
      <c r="G19" s="1">
        <v>17</v>
      </c>
      <c r="H19" s="8">
        <f t="shared" si="0"/>
        <v>89</v>
      </c>
      <c r="I19" s="8">
        <f t="shared" si="1"/>
        <v>49</v>
      </c>
      <c r="J19" s="8">
        <f t="shared" si="2"/>
        <v>8.5</v>
      </c>
      <c r="K19" s="6">
        <f t="shared" si="3"/>
        <v>7.6000000000000005</v>
      </c>
    </row>
    <row r="20" spans="1:11" ht="12.75">
      <c r="A20" s="1">
        <v>18</v>
      </c>
      <c r="B20" s="6">
        <v>81</v>
      </c>
      <c r="C20" s="6">
        <v>55</v>
      </c>
      <c r="D20" s="8">
        <v>4.3</v>
      </c>
      <c r="E20" s="6">
        <v>5.5</v>
      </c>
      <c r="F20" s="4"/>
      <c r="G20" s="1">
        <v>18</v>
      </c>
      <c r="H20" s="8">
        <f t="shared" si="0"/>
        <v>96</v>
      </c>
      <c r="I20" s="8">
        <f t="shared" si="1"/>
        <v>50</v>
      </c>
      <c r="J20" s="8">
        <f>D20+3.5</f>
        <v>7.8</v>
      </c>
      <c r="K20" s="6">
        <f t="shared" si="3"/>
        <v>8.2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11" t="s">
        <v>85</v>
      </c>
      <c r="B22" s="11"/>
      <c r="C22" s="11"/>
      <c r="D22" s="11"/>
      <c r="E22" s="11"/>
      <c r="G22" s="11" t="s">
        <v>86</v>
      </c>
      <c r="H22" s="11"/>
      <c r="I22" s="11"/>
      <c r="J22" s="11"/>
      <c r="K22" s="11"/>
    </row>
    <row r="23" spans="1:11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</row>
    <row r="24" spans="1:11" ht="12.75">
      <c r="A24" s="1">
        <v>1</v>
      </c>
      <c r="B24" s="6">
        <f>B3+12</f>
        <v>75</v>
      </c>
      <c r="C24" s="6">
        <f>C3-1</f>
        <v>40</v>
      </c>
      <c r="D24" s="6">
        <f>D3+1.5</f>
        <v>9.5</v>
      </c>
      <c r="E24" s="6">
        <f>E3+2</f>
        <v>5.2</v>
      </c>
      <c r="F24" s="4"/>
      <c r="G24" s="1">
        <v>1</v>
      </c>
      <c r="H24" s="8">
        <f>H3+13</f>
        <v>91</v>
      </c>
      <c r="I24" s="8">
        <f>I3+5</f>
        <v>41</v>
      </c>
      <c r="J24" s="8">
        <f>J3+2.9</f>
        <v>14.4</v>
      </c>
      <c r="K24" s="8">
        <f>K3+2.5</f>
        <v>8.4</v>
      </c>
    </row>
    <row r="25" spans="1:11" ht="12.75">
      <c r="A25" s="1">
        <v>2</v>
      </c>
      <c r="B25" s="6">
        <f aca="true" t="shared" si="4" ref="B25:B41">B4+12</f>
        <v>78</v>
      </c>
      <c r="C25" s="6">
        <f aca="true" t="shared" si="5" ref="C25:C41">C4-1</f>
        <v>41</v>
      </c>
      <c r="D25" s="6">
        <f aca="true" t="shared" si="6" ref="D25:D41">D4+1.5</f>
        <v>12.5</v>
      </c>
      <c r="E25" s="6">
        <f aca="true" t="shared" si="7" ref="E25:E41">E4+2</f>
        <v>6.1</v>
      </c>
      <c r="F25" s="4"/>
      <c r="G25" s="1">
        <v>2</v>
      </c>
      <c r="H25" s="8">
        <f aca="true" t="shared" si="8" ref="H25:H41">H4+13</f>
        <v>94</v>
      </c>
      <c r="I25" s="8">
        <f aca="true" t="shared" si="9" ref="I25:I41">I4+5</f>
        <v>42</v>
      </c>
      <c r="J25" s="8">
        <f aca="true" t="shared" si="10" ref="J25:J41">J4+2.9</f>
        <v>17.4</v>
      </c>
      <c r="K25" s="8">
        <f aca="true" t="shared" si="11" ref="K25:K41">K4+2.5</f>
        <v>9.3</v>
      </c>
    </row>
    <row r="26" spans="1:11" ht="12.75">
      <c r="A26" s="1">
        <v>3</v>
      </c>
      <c r="B26" s="6">
        <f t="shared" si="4"/>
        <v>73</v>
      </c>
      <c r="C26" s="6">
        <f t="shared" si="5"/>
        <v>42</v>
      </c>
      <c r="D26" s="6">
        <f t="shared" si="6"/>
        <v>13.8</v>
      </c>
      <c r="E26" s="6">
        <f t="shared" si="7"/>
        <v>5.2</v>
      </c>
      <c r="F26" s="4"/>
      <c r="G26" s="1">
        <v>3</v>
      </c>
      <c r="H26" s="8">
        <f t="shared" si="8"/>
        <v>89</v>
      </c>
      <c r="I26" s="8">
        <f t="shared" si="9"/>
        <v>43</v>
      </c>
      <c r="J26" s="8">
        <f t="shared" si="10"/>
        <v>18.7</v>
      </c>
      <c r="K26" s="8">
        <f t="shared" si="11"/>
        <v>8.4</v>
      </c>
    </row>
    <row r="27" spans="1:11" ht="12.75">
      <c r="A27" s="1">
        <v>4</v>
      </c>
      <c r="B27" s="6">
        <f t="shared" si="4"/>
        <v>79</v>
      </c>
      <c r="C27" s="6">
        <f t="shared" si="5"/>
        <v>44</v>
      </c>
      <c r="D27" s="6">
        <f t="shared" si="6"/>
        <v>11.5</v>
      </c>
      <c r="E27" s="6">
        <f t="shared" si="7"/>
        <v>5.3</v>
      </c>
      <c r="F27" s="4"/>
      <c r="G27" s="1">
        <v>4</v>
      </c>
      <c r="H27" s="8">
        <f t="shared" si="8"/>
        <v>95</v>
      </c>
      <c r="I27" s="8">
        <f t="shared" si="9"/>
        <v>45</v>
      </c>
      <c r="J27" s="8">
        <f t="shared" si="10"/>
        <v>16.4</v>
      </c>
      <c r="K27" s="8">
        <f t="shared" si="11"/>
        <v>8.5</v>
      </c>
    </row>
    <row r="28" spans="1:11" ht="12.75">
      <c r="A28" s="1">
        <v>5</v>
      </c>
      <c r="B28" s="6">
        <f t="shared" si="4"/>
        <v>75</v>
      </c>
      <c r="C28" s="6">
        <f t="shared" si="5"/>
        <v>39</v>
      </c>
      <c r="D28" s="6">
        <f t="shared" si="6"/>
        <v>11.6</v>
      </c>
      <c r="E28" s="6">
        <f t="shared" si="7"/>
        <v>5.2</v>
      </c>
      <c r="F28" s="4"/>
      <c r="G28" s="1">
        <v>5</v>
      </c>
      <c r="H28" s="8">
        <f t="shared" si="8"/>
        <v>91</v>
      </c>
      <c r="I28" s="8">
        <f t="shared" si="9"/>
        <v>40</v>
      </c>
      <c r="J28" s="8">
        <f t="shared" si="10"/>
        <v>16.5</v>
      </c>
      <c r="K28" s="8">
        <f t="shared" si="11"/>
        <v>8.4</v>
      </c>
    </row>
    <row r="29" spans="1:11" ht="12.75">
      <c r="A29" s="1">
        <v>6</v>
      </c>
      <c r="B29" s="6">
        <f t="shared" si="4"/>
        <v>74</v>
      </c>
      <c r="C29" s="6">
        <f t="shared" si="5"/>
        <v>36</v>
      </c>
      <c r="D29" s="6">
        <f t="shared" si="6"/>
        <v>10.8</v>
      </c>
      <c r="E29" s="6">
        <f t="shared" si="7"/>
        <v>5.3</v>
      </c>
      <c r="F29" s="4"/>
      <c r="G29" s="1">
        <v>6</v>
      </c>
      <c r="H29" s="8">
        <f t="shared" si="8"/>
        <v>90</v>
      </c>
      <c r="I29" s="8">
        <f t="shared" si="9"/>
        <v>37</v>
      </c>
      <c r="J29" s="8">
        <f t="shared" si="10"/>
        <v>15.700000000000001</v>
      </c>
      <c r="K29" s="8">
        <f t="shared" si="11"/>
        <v>8.5</v>
      </c>
    </row>
    <row r="30" spans="1:11" ht="12.75">
      <c r="A30" s="1">
        <v>7</v>
      </c>
      <c r="B30" s="6">
        <f t="shared" si="4"/>
        <v>81</v>
      </c>
      <c r="C30" s="6">
        <f t="shared" si="5"/>
        <v>37</v>
      </c>
      <c r="D30" s="6">
        <f t="shared" si="6"/>
        <v>10</v>
      </c>
      <c r="E30" s="6">
        <f t="shared" si="7"/>
        <v>5.4</v>
      </c>
      <c r="F30" s="4"/>
      <c r="G30" s="1">
        <v>7</v>
      </c>
      <c r="H30" s="8">
        <f t="shared" si="8"/>
        <v>97</v>
      </c>
      <c r="I30" s="8">
        <f t="shared" si="9"/>
        <v>38</v>
      </c>
      <c r="J30" s="8">
        <f t="shared" si="10"/>
        <v>14.9</v>
      </c>
      <c r="K30" s="8">
        <f t="shared" si="11"/>
        <v>8.6</v>
      </c>
    </row>
    <row r="31" spans="1:11" ht="12.75">
      <c r="A31" s="1">
        <v>8</v>
      </c>
      <c r="B31" s="6">
        <f t="shared" si="4"/>
        <v>75</v>
      </c>
      <c r="C31" s="6">
        <f t="shared" si="5"/>
        <v>31</v>
      </c>
      <c r="D31" s="6">
        <f t="shared" si="6"/>
        <v>9.5</v>
      </c>
      <c r="E31" s="6">
        <f t="shared" si="7"/>
        <v>5.5</v>
      </c>
      <c r="F31" s="4"/>
      <c r="G31" s="1">
        <v>8</v>
      </c>
      <c r="H31" s="8">
        <f t="shared" si="8"/>
        <v>91</v>
      </c>
      <c r="I31" s="8">
        <f t="shared" si="9"/>
        <v>32</v>
      </c>
      <c r="J31" s="8">
        <f t="shared" si="10"/>
        <v>14.4</v>
      </c>
      <c r="K31" s="8">
        <f t="shared" si="11"/>
        <v>8.7</v>
      </c>
    </row>
    <row r="32" spans="1:11" ht="12.75">
      <c r="A32" s="1">
        <v>9</v>
      </c>
      <c r="B32" s="6">
        <f t="shared" si="4"/>
        <v>84</v>
      </c>
      <c r="C32" s="6">
        <f t="shared" si="5"/>
        <v>42</v>
      </c>
      <c r="D32" s="6">
        <f t="shared" si="6"/>
        <v>10.3</v>
      </c>
      <c r="E32" s="6">
        <f t="shared" si="7"/>
        <v>5.5</v>
      </c>
      <c r="F32" s="4"/>
      <c r="G32" s="1">
        <v>9</v>
      </c>
      <c r="H32" s="8">
        <f t="shared" si="8"/>
        <v>100</v>
      </c>
      <c r="I32" s="8">
        <f t="shared" si="9"/>
        <v>43</v>
      </c>
      <c r="J32" s="8">
        <f t="shared" si="10"/>
        <v>15.200000000000001</v>
      </c>
      <c r="K32" s="8">
        <f t="shared" si="11"/>
        <v>8.7</v>
      </c>
    </row>
    <row r="33" spans="1:11" ht="12.75">
      <c r="A33" s="1">
        <v>10</v>
      </c>
      <c r="B33" s="6">
        <f t="shared" si="4"/>
        <v>83</v>
      </c>
      <c r="C33" s="6">
        <f t="shared" si="5"/>
        <v>42</v>
      </c>
      <c r="D33" s="6">
        <f t="shared" si="6"/>
        <v>7</v>
      </c>
      <c r="E33" s="6">
        <f t="shared" si="7"/>
        <v>5.7</v>
      </c>
      <c r="F33" s="4"/>
      <c r="G33" s="1">
        <v>10</v>
      </c>
      <c r="H33" s="8">
        <f t="shared" si="8"/>
        <v>99</v>
      </c>
      <c r="I33" s="8">
        <f t="shared" si="9"/>
        <v>43</v>
      </c>
      <c r="J33" s="8">
        <f t="shared" si="10"/>
        <v>11.9</v>
      </c>
      <c r="K33" s="8">
        <f t="shared" si="11"/>
        <v>8.9</v>
      </c>
    </row>
    <row r="34" spans="1:11" ht="12.75">
      <c r="A34" s="1">
        <v>11</v>
      </c>
      <c r="B34" s="6">
        <f t="shared" si="4"/>
        <v>89</v>
      </c>
      <c r="C34" s="6">
        <f t="shared" si="5"/>
        <v>43</v>
      </c>
      <c r="D34" s="6">
        <f t="shared" si="6"/>
        <v>6.7</v>
      </c>
      <c r="E34" s="6">
        <f t="shared" si="7"/>
        <v>5.4</v>
      </c>
      <c r="F34" s="4"/>
      <c r="G34" s="1">
        <v>11</v>
      </c>
      <c r="H34" s="8">
        <f t="shared" si="8"/>
        <v>105</v>
      </c>
      <c r="I34" s="8">
        <f t="shared" si="9"/>
        <v>44</v>
      </c>
      <c r="J34" s="8">
        <f t="shared" si="10"/>
        <v>11.6</v>
      </c>
      <c r="K34" s="8">
        <f t="shared" si="11"/>
        <v>8.6</v>
      </c>
    </row>
    <row r="35" spans="1:11" ht="12.75">
      <c r="A35" s="1">
        <v>12</v>
      </c>
      <c r="B35" s="6">
        <f t="shared" si="4"/>
        <v>85</v>
      </c>
      <c r="C35" s="6">
        <f t="shared" si="5"/>
        <v>44</v>
      </c>
      <c r="D35" s="6">
        <f t="shared" si="6"/>
        <v>5.5</v>
      </c>
      <c r="E35" s="6">
        <f t="shared" si="7"/>
        <v>6.5</v>
      </c>
      <c r="F35" s="4"/>
      <c r="G35" s="1">
        <v>12</v>
      </c>
      <c r="H35" s="8">
        <f t="shared" si="8"/>
        <v>101</v>
      </c>
      <c r="I35" s="8">
        <f t="shared" si="9"/>
        <v>45</v>
      </c>
      <c r="J35" s="8">
        <f t="shared" si="10"/>
        <v>10.4</v>
      </c>
      <c r="K35" s="8">
        <f t="shared" si="11"/>
        <v>9.7</v>
      </c>
    </row>
    <row r="36" spans="1:11" ht="12.75">
      <c r="A36" s="1">
        <v>13</v>
      </c>
      <c r="B36" s="6">
        <f t="shared" si="4"/>
        <v>86</v>
      </c>
      <c r="C36" s="6">
        <f t="shared" si="5"/>
        <v>45</v>
      </c>
      <c r="D36" s="6">
        <f t="shared" si="6"/>
        <v>6.1</v>
      </c>
      <c r="E36" s="6">
        <f t="shared" si="7"/>
        <v>6.2</v>
      </c>
      <c r="F36" s="4"/>
      <c r="G36" s="1">
        <v>13</v>
      </c>
      <c r="H36" s="8">
        <f t="shared" si="8"/>
        <v>102</v>
      </c>
      <c r="I36" s="8">
        <f t="shared" si="9"/>
        <v>46</v>
      </c>
      <c r="J36" s="8">
        <f t="shared" si="10"/>
        <v>11</v>
      </c>
      <c r="K36" s="8">
        <f t="shared" si="11"/>
        <v>9.4</v>
      </c>
    </row>
    <row r="37" spans="1:11" ht="12.75">
      <c r="A37" s="1">
        <v>14</v>
      </c>
      <c r="B37" s="6">
        <f t="shared" si="4"/>
        <v>88</v>
      </c>
      <c r="C37" s="6">
        <f t="shared" si="5"/>
        <v>49</v>
      </c>
      <c r="D37" s="6">
        <f t="shared" si="6"/>
        <v>6.5</v>
      </c>
      <c r="E37" s="6">
        <f t="shared" si="7"/>
        <v>6.3</v>
      </c>
      <c r="F37" s="4"/>
      <c r="G37" s="1">
        <v>14</v>
      </c>
      <c r="H37" s="8">
        <f t="shared" si="8"/>
        <v>104</v>
      </c>
      <c r="I37" s="8">
        <f t="shared" si="9"/>
        <v>50</v>
      </c>
      <c r="J37" s="8">
        <f t="shared" si="10"/>
        <v>11.4</v>
      </c>
      <c r="K37" s="8">
        <f t="shared" si="11"/>
        <v>9.5</v>
      </c>
    </row>
    <row r="38" spans="1:11" ht="12.75">
      <c r="A38" s="1">
        <v>15</v>
      </c>
      <c r="B38" s="6">
        <f t="shared" si="4"/>
        <v>90</v>
      </c>
      <c r="C38" s="6">
        <f t="shared" si="5"/>
        <v>51</v>
      </c>
      <c r="D38" s="6">
        <f t="shared" si="6"/>
        <v>5.6</v>
      </c>
      <c r="E38" s="6">
        <f t="shared" si="7"/>
        <v>6.7</v>
      </c>
      <c r="F38" s="4"/>
      <c r="G38" s="1">
        <v>15</v>
      </c>
      <c r="H38" s="8">
        <f t="shared" si="8"/>
        <v>106</v>
      </c>
      <c r="I38" s="8">
        <f t="shared" si="9"/>
        <v>52</v>
      </c>
      <c r="J38" s="8">
        <f t="shared" si="10"/>
        <v>10.5</v>
      </c>
      <c r="K38" s="8">
        <f t="shared" si="11"/>
        <v>9.9</v>
      </c>
    </row>
    <row r="39" spans="1:11" ht="12.75">
      <c r="A39" s="1">
        <v>16</v>
      </c>
      <c r="B39" s="6">
        <f t="shared" si="4"/>
        <v>84</v>
      </c>
      <c r="C39" s="6">
        <f t="shared" si="5"/>
        <v>53</v>
      </c>
      <c r="D39" s="6">
        <f t="shared" si="6"/>
        <v>5.7</v>
      </c>
      <c r="E39" s="6">
        <f t="shared" si="7"/>
        <v>6.5</v>
      </c>
      <c r="F39" s="4"/>
      <c r="G39" s="1">
        <v>16</v>
      </c>
      <c r="H39" s="8">
        <f t="shared" si="8"/>
        <v>100</v>
      </c>
      <c r="I39" s="8">
        <f t="shared" si="9"/>
        <v>54</v>
      </c>
      <c r="J39" s="8">
        <f t="shared" si="10"/>
        <v>10.6</v>
      </c>
      <c r="K39" s="8">
        <f t="shared" si="11"/>
        <v>9.7</v>
      </c>
    </row>
    <row r="40" spans="1:11" ht="12.75">
      <c r="A40" s="1">
        <v>17</v>
      </c>
      <c r="B40" s="6">
        <f t="shared" si="4"/>
        <v>86</v>
      </c>
      <c r="C40" s="6">
        <f t="shared" si="5"/>
        <v>53</v>
      </c>
      <c r="D40" s="6">
        <f t="shared" si="6"/>
        <v>6.5</v>
      </c>
      <c r="E40" s="6">
        <f t="shared" si="7"/>
        <v>6.9</v>
      </c>
      <c r="F40" s="4"/>
      <c r="G40" s="1">
        <v>17</v>
      </c>
      <c r="H40" s="8">
        <f t="shared" si="8"/>
        <v>102</v>
      </c>
      <c r="I40" s="8">
        <f t="shared" si="9"/>
        <v>54</v>
      </c>
      <c r="J40" s="8">
        <f t="shared" si="10"/>
        <v>11.4</v>
      </c>
      <c r="K40" s="8">
        <f t="shared" si="11"/>
        <v>10.100000000000001</v>
      </c>
    </row>
    <row r="41" spans="1:11" ht="12.75">
      <c r="A41" s="1">
        <v>18</v>
      </c>
      <c r="B41" s="6">
        <f t="shared" si="4"/>
        <v>93</v>
      </c>
      <c r="C41" s="6">
        <f t="shared" si="5"/>
        <v>54</v>
      </c>
      <c r="D41" s="6">
        <f t="shared" si="6"/>
        <v>5.8</v>
      </c>
      <c r="E41" s="6">
        <f t="shared" si="7"/>
        <v>7.5</v>
      </c>
      <c r="F41" s="4"/>
      <c r="G41" s="1">
        <v>18</v>
      </c>
      <c r="H41" s="8">
        <f t="shared" si="8"/>
        <v>109</v>
      </c>
      <c r="I41" s="8">
        <f t="shared" si="9"/>
        <v>55</v>
      </c>
      <c r="J41" s="8">
        <f t="shared" si="10"/>
        <v>10.7</v>
      </c>
      <c r="K41" s="8">
        <f t="shared" si="11"/>
        <v>10.7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11" t="s">
        <v>87</v>
      </c>
      <c r="B43" s="11"/>
      <c r="C43" s="11"/>
      <c r="D43" s="11"/>
      <c r="E43" s="11"/>
      <c r="G43" s="11" t="s">
        <v>88</v>
      </c>
      <c r="H43" s="11"/>
      <c r="I43" s="11"/>
      <c r="J43" s="11"/>
      <c r="K43" s="11"/>
    </row>
    <row r="44" spans="1:11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</row>
    <row r="45" spans="1:12" ht="12.75">
      <c r="A45" s="1">
        <v>1</v>
      </c>
      <c r="B45" s="6">
        <f>B24+6</f>
        <v>81</v>
      </c>
      <c r="C45" s="6">
        <f>C3+3</f>
        <v>44</v>
      </c>
      <c r="D45" s="6">
        <f>D3-3.2</f>
        <v>4.8</v>
      </c>
      <c r="E45" s="6">
        <f>E24+1.5</f>
        <v>6.7</v>
      </c>
      <c r="F45" s="4"/>
      <c r="G45" s="1">
        <v>1</v>
      </c>
      <c r="H45" s="6">
        <f>B45+6</f>
        <v>87</v>
      </c>
      <c r="I45" s="6">
        <f>C45-2</f>
        <v>42</v>
      </c>
      <c r="J45" s="6">
        <f>D45+3.2</f>
        <v>8</v>
      </c>
      <c r="K45" s="6">
        <f>E45-2.5</f>
        <v>4.2</v>
      </c>
      <c r="L45" s="4"/>
    </row>
    <row r="46" spans="1:12" ht="12.75">
      <c r="A46" s="1">
        <v>2</v>
      </c>
      <c r="B46" s="6">
        <f aca="true" t="shared" si="12" ref="B46:B62">B25+6</f>
        <v>84</v>
      </c>
      <c r="C46" s="6">
        <f aca="true" t="shared" si="13" ref="C46:C62">C4+3</f>
        <v>45</v>
      </c>
      <c r="D46" s="6">
        <f aca="true" t="shared" si="14" ref="D46:D62">D4-3.2</f>
        <v>7.8</v>
      </c>
      <c r="E46" s="6">
        <f aca="true" t="shared" si="15" ref="E46:E62">E25+1.5</f>
        <v>7.6</v>
      </c>
      <c r="F46" s="4"/>
      <c r="G46" s="1">
        <v>2</v>
      </c>
      <c r="H46" s="6">
        <f aca="true" t="shared" si="16" ref="H46:H62">B46+6</f>
        <v>90</v>
      </c>
      <c r="I46" s="6">
        <f aca="true" t="shared" si="17" ref="I46:I62">C46-2</f>
        <v>43</v>
      </c>
      <c r="J46" s="6">
        <f aca="true" t="shared" si="18" ref="J46:J62">D46+3.2</f>
        <v>11</v>
      </c>
      <c r="K46" s="6">
        <f aca="true" t="shared" si="19" ref="K46:K62">E46-2.5</f>
        <v>5.1</v>
      </c>
      <c r="L46" s="4"/>
    </row>
    <row r="47" spans="1:12" ht="12.75">
      <c r="A47" s="1">
        <v>3</v>
      </c>
      <c r="B47" s="6">
        <f t="shared" si="12"/>
        <v>79</v>
      </c>
      <c r="C47" s="6">
        <f t="shared" si="13"/>
        <v>46</v>
      </c>
      <c r="D47" s="6">
        <f t="shared" si="14"/>
        <v>9.100000000000001</v>
      </c>
      <c r="E47" s="6">
        <f t="shared" si="15"/>
        <v>6.7</v>
      </c>
      <c r="F47" s="4"/>
      <c r="G47" s="1">
        <v>3</v>
      </c>
      <c r="H47" s="6">
        <f t="shared" si="16"/>
        <v>85</v>
      </c>
      <c r="I47" s="6">
        <f t="shared" si="17"/>
        <v>44</v>
      </c>
      <c r="J47" s="6">
        <f t="shared" si="18"/>
        <v>12.3</v>
      </c>
      <c r="K47" s="6">
        <f t="shared" si="19"/>
        <v>4.2</v>
      </c>
      <c r="L47" s="4"/>
    </row>
    <row r="48" spans="1:12" ht="12.75">
      <c r="A48" s="1">
        <v>4</v>
      </c>
      <c r="B48" s="6">
        <f t="shared" si="12"/>
        <v>85</v>
      </c>
      <c r="C48" s="6">
        <f t="shared" si="13"/>
        <v>48</v>
      </c>
      <c r="D48" s="6">
        <f t="shared" si="14"/>
        <v>6.8</v>
      </c>
      <c r="E48" s="6">
        <f t="shared" si="15"/>
        <v>6.8</v>
      </c>
      <c r="F48" s="4"/>
      <c r="G48" s="1">
        <v>4</v>
      </c>
      <c r="H48" s="6">
        <f t="shared" si="16"/>
        <v>91</v>
      </c>
      <c r="I48" s="6">
        <f t="shared" si="17"/>
        <v>46</v>
      </c>
      <c r="J48" s="6">
        <f t="shared" si="18"/>
        <v>10</v>
      </c>
      <c r="K48" s="6">
        <f t="shared" si="19"/>
        <v>4.3</v>
      </c>
      <c r="L48" s="4"/>
    </row>
    <row r="49" spans="1:12" ht="12.75">
      <c r="A49" s="1">
        <v>5</v>
      </c>
      <c r="B49" s="6">
        <f t="shared" si="12"/>
        <v>81</v>
      </c>
      <c r="C49" s="6">
        <f t="shared" si="13"/>
        <v>43</v>
      </c>
      <c r="D49" s="6">
        <f t="shared" si="14"/>
        <v>6.8999999999999995</v>
      </c>
      <c r="E49" s="6">
        <f t="shared" si="15"/>
        <v>6.7</v>
      </c>
      <c r="F49" s="4"/>
      <c r="G49" s="1">
        <v>5</v>
      </c>
      <c r="H49" s="6">
        <f t="shared" si="16"/>
        <v>87</v>
      </c>
      <c r="I49" s="6">
        <f t="shared" si="17"/>
        <v>41</v>
      </c>
      <c r="J49" s="6">
        <f t="shared" si="18"/>
        <v>10.1</v>
      </c>
      <c r="K49" s="6">
        <f t="shared" si="19"/>
        <v>4.2</v>
      </c>
      <c r="L49" s="4"/>
    </row>
    <row r="50" spans="1:12" ht="12.75">
      <c r="A50" s="1">
        <v>6</v>
      </c>
      <c r="B50" s="6">
        <f t="shared" si="12"/>
        <v>80</v>
      </c>
      <c r="C50" s="6">
        <f t="shared" si="13"/>
        <v>40</v>
      </c>
      <c r="D50" s="6">
        <f t="shared" si="14"/>
        <v>6.1000000000000005</v>
      </c>
      <c r="E50" s="6">
        <f t="shared" si="15"/>
        <v>6.8</v>
      </c>
      <c r="F50" s="4"/>
      <c r="G50" s="1">
        <v>6</v>
      </c>
      <c r="H50" s="6">
        <f t="shared" si="16"/>
        <v>86</v>
      </c>
      <c r="I50" s="6">
        <f t="shared" si="17"/>
        <v>38</v>
      </c>
      <c r="J50" s="6">
        <f t="shared" si="18"/>
        <v>9.3</v>
      </c>
      <c r="K50" s="6">
        <f t="shared" si="19"/>
        <v>4.3</v>
      </c>
      <c r="L50" s="4"/>
    </row>
    <row r="51" spans="1:12" ht="12.75">
      <c r="A51" s="1">
        <v>7</v>
      </c>
      <c r="B51" s="6">
        <f t="shared" si="12"/>
        <v>87</v>
      </c>
      <c r="C51" s="6">
        <f t="shared" si="13"/>
        <v>41</v>
      </c>
      <c r="D51" s="6">
        <f t="shared" si="14"/>
        <v>5.3</v>
      </c>
      <c r="E51" s="6">
        <f t="shared" si="15"/>
        <v>6.9</v>
      </c>
      <c r="F51" s="4"/>
      <c r="G51" s="1">
        <v>7</v>
      </c>
      <c r="H51" s="6">
        <f t="shared" si="16"/>
        <v>93</v>
      </c>
      <c r="I51" s="6">
        <f t="shared" si="17"/>
        <v>39</v>
      </c>
      <c r="J51" s="6">
        <f t="shared" si="18"/>
        <v>8.5</v>
      </c>
      <c r="K51" s="6">
        <f t="shared" si="19"/>
        <v>4.4</v>
      </c>
      <c r="L51" s="4"/>
    </row>
    <row r="52" spans="1:12" ht="12.75">
      <c r="A52" s="1">
        <v>8</v>
      </c>
      <c r="B52" s="6">
        <f t="shared" si="12"/>
        <v>81</v>
      </c>
      <c r="C52" s="6">
        <f t="shared" si="13"/>
        <v>35</v>
      </c>
      <c r="D52" s="6">
        <f t="shared" si="14"/>
        <v>4.8</v>
      </c>
      <c r="E52" s="6">
        <f t="shared" si="15"/>
        <v>7</v>
      </c>
      <c r="F52" s="4"/>
      <c r="G52" s="1">
        <v>8</v>
      </c>
      <c r="H52" s="6">
        <f t="shared" si="16"/>
        <v>87</v>
      </c>
      <c r="I52" s="6">
        <f t="shared" si="17"/>
        <v>33</v>
      </c>
      <c r="J52" s="6">
        <f t="shared" si="18"/>
        <v>8</v>
      </c>
      <c r="K52" s="6">
        <f t="shared" si="19"/>
        <v>4.5</v>
      </c>
      <c r="L52" s="4"/>
    </row>
    <row r="53" spans="1:12" ht="12.75">
      <c r="A53" s="1">
        <v>9</v>
      </c>
      <c r="B53" s="6">
        <f t="shared" si="12"/>
        <v>90</v>
      </c>
      <c r="C53" s="6">
        <f t="shared" si="13"/>
        <v>46</v>
      </c>
      <c r="D53" s="6">
        <f t="shared" si="14"/>
        <v>5.6000000000000005</v>
      </c>
      <c r="E53" s="6">
        <f t="shared" si="15"/>
        <v>7</v>
      </c>
      <c r="F53" s="4"/>
      <c r="G53" s="1">
        <v>9</v>
      </c>
      <c r="H53" s="6">
        <f t="shared" si="16"/>
        <v>96</v>
      </c>
      <c r="I53" s="6">
        <f t="shared" si="17"/>
        <v>44</v>
      </c>
      <c r="J53" s="6">
        <f t="shared" si="18"/>
        <v>8.8</v>
      </c>
      <c r="K53" s="6">
        <f t="shared" si="19"/>
        <v>4.5</v>
      </c>
      <c r="L53" s="4"/>
    </row>
    <row r="54" spans="1:12" ht="12.75">
      <c r="A54" s="1">
        <v>10</v>
      </c>
      <c r="B54" s="6">
        <f t="shared" si="12"/>
        <v>89</v>
      </c>
      <c r="C54" s="6">
        <f t="shared" si="13"/>
        <v>46</v>
      </c>
      <c r="D54" s="6">
        <f t="shared" si="14"/>
        <v>2.3</v>
      </c>
      <c r="E54" s="6">
        <f t="shared" si="15"/>
        <v>7.2</v>
      </c>
      <c r="F54" s="4"/>
      <c r="G54" s="1">
        <v>10</v>
      </c>
      <c r="H54" s="6">
        <f t="shared" si="16"/>
        <v>95</v>
      </c>
      <c r="I54" s="6">
        <f t="shared" si="17"/>
        <v>44</v>
      </c>
      <c r="J54" s="6">
        <f t="shared" si="18"/>
        <v>5.5</v>
      </c>
      <c r="K54" s="6">
        <f t="shared" si="19"/>
        <v>4.7</v>
      </c>
      <c r="L54" s="4"/>
    </row>
    <row r="55" spans="1:12" ht="12.75">
      <c r="A55" s="1">
        <v>11</v>
      </c>
      <c r="B55" s="6">
        <f t="shared" si="12"/>
        <v>95</v>
      </c>
      <c r="C55" s="6">
        <f t="shared" si="13"/>
        <v>47</v>
      </c>
      <c r="D55" s="6">
        <f t="shared" si="14"/>
        <v>2</v>
      </c>
      <c r="E55" s="6">
        <f t="shared" si="15"/>
        <v>6.9</v>
      </c>
      <c r="F55" s="4"/>
      <c r="G55" s="1">
        <v>11</v>
      </c>
      <c r="H55" s="6">
        <f t="shared" si="16"/>
        <v>101</v>
      </c>
      <c r="I55" s="6">
        <f t="shared" si="17"/>
        <v>45</v>
      </c>
      <c r="J55" s="6">
        <f t="shared" si="18"/>
        <v>5.2</v>
      </c>
      <c r="K55" s="6">
        <f t="shared" si="19"/>
        <v>4.4</v>
      </c>
      <c r="L55" s="4"/>
    </row>
    <row r="56" spans="1:12" ht="12.75">
      <c r="A56" s="1">
        <v>12</v>
      </c>
      <c r="B56" s="6">
        <f t="shared" si="12"/>
        <v>91</v>
      </c>
      <c r="C56" s="6">
        <f t="shared" si="13"/>
        <v>48</v>
      </c>
      <c r="D56" s="6">
        <f t="shared" si="14"/>
        <v>0.7999999999999998</v>
      </c>
      <c r="E56" s="6">
        <f t="shared" si="15"/>
        <v>8</v>
      </c>
      <c r="F56" s="4"/>
      <c r="G56" s="1">
        <v>12</v>
      </c>
      <c r="H56" s="6">
        <f t="shared" si="16"/>
        <v>97</v>
      </c>
      <c r="I56" s="6">
        <f t="shared" si="17"/>
        <v>46</v>
      </c>
      <c r="J56" s="6">
        <f t="shared" si="18"/>
        <v>4</v>
      </c>
      <c r="K56" s="6">
        <f t="shared" si="19"/>
        <v>5.5</v>
      </c>
      <c r="L56" s="4"/>
    </row>
    <row r="57" spans="1:12" ht="12.75">
      <c r="A57" s="1">
        <v>13</v>
      </c>
      <c r="B57" s="6">
        <f t="shared" si="12"/>
        <v>92</v>
      </c>
      <c r="C57" s="6">
        <f t="shared" si="13"/>
        <v>49</v>
      </c>
      <c r="D57" s="6">
        <f t="shared" si="14"/>
        <v>1.3999999999999995</v>
      </c>
      <c r="E57" s="6">
        <f t="shared" si="15"/>
        <v>7.7</v>
      </c>
      <c r="F57" s="4"/>
      <c r="G57" s="1">
        <v>13</v>
      </c>
      <c r="H57" s="6">
        <f t="shared" si="16"/>
        <v>98</v>
      </c>
      <c r="I57" s="6">
        <f t="shared" si="17"/>
        <v>47</v>
      </c>
      <c r="J57" s="6">
        <f t="shared" si="18"/>
        <v>4.6</v>
      </c>
      <c r="K57" s="6">
        <f t="shared" si="19"/>
        <v>5.2</v>
      </c>
      <c r="L57" s="4"/>
    </row>
    <row r="58" spans="1:12" ht="12.75">
      <c r="A58" s="1">
        <v>14</v>
      </c>
      <c r="B58" s="6">
        <f t="shared" si="12"/>
        <v>94</v>
      </c>
      <c r="C58" s="6">
        <f t="shared" si="13"/>
        <v>53</v>
      </c>
      <c r="D58" s="6">
        <f t="shared" si="14"/>
        <v>1.7999999999999998</v>
      </c>
      <c r="E58" s="6">
        <f t="shared" si="15"/>
        <v>7.8</v>
      </c>
      <c r="F58" s="4"/>
      <c r="G58" s="1">
        <v>14</v>
      </c>
      <c r="H58" s="6">
        <f t="shared" si="16"/>
        <v>100</v>
      </c>
      <c r="I58" s="6">
        <f t="shared" si="17"/>
        <v>51</v>
      </c>
      <c r="J58" s="6">
        <f t="shared" si="18"/>
        <v>5</v>
      </c>
      <c r="K58" s="6">
        <f t="shared" si="19"/>
        <v>5.3</v>
      </c>
      <c r="L58" s="4"/>
    </row>
    <row r="59" spans="1:12" ht="12.75">
      <c r="A59" s="1">
        <v>15</v>
      </c>
      <c r="B59" s="6">
        <f t="shared" si="12"/>
        <v>96</v>
      </c>
      <c r="C59" s="6">
        <f t="shared" si="13"/>
        <v>55</v>
      </c>
      <c r="D59" s="6">
        <f t="shared" si="14"/>
        <v>0.8999999999999995</v>
      </c>
      <c r="E59" s="6">
        <f t="shared" si="15"/>
        <v>8.2</v>
      </c>
      <c r="F59" s="4"/>
      <c r="G59" s="1">
        <v>15</v>
      </c>
      <c r="H59" s="6">
        <f t="shared" si="16"/>
        <v>102</v>
      </c>
      <c r="I59" s="6">
        <f t="shared" si="17"/>
        <v>53</v>
      </c>
      <c r="J59" s="6">
        <f t="shared" si="18"/>
        <v>4.1</v>
      </c>
      <c r="K59" s="6">
        <f t="shared" si="19"/>
        <v>5.699999999999999</v>
      </c>
      <c r="L59" s="4"/>
    </row>
    <row r="60" spans="1:12" ht="12.75">
      <c r="A60" s="1">
        <v>16</v>
      </c>
      <c r="B60" s="6">
        <f t="shared" si="12"/>
        <v>90</v>
      </c>
      <c r="C60" s="6">
        <f t="shared" si="13"/>
        <v>57</v>
      </c>
      <c r="D60" s="6">
        <f t="shared" si="14"/>
        <v>1</v>
      </c>
      <c r="E60" s="6">
        <f t="shared" si="15"/>
        <v>8</v>
      </c>
      <c r="F60" s="4"/>
      <c r="G60" s="1">
        <v>16</v>
      </c>
      <c r="H60" s="6">
        <f t="shared" si="16"/>
        <v>96</v>
      </c>
      <c r="I60" s="6">
        <f t="shared" si="17"/>
        <v>55</v>
      </c>
      <c r="J60" s="6">
        <f t="shared" si="18"/>
        <v>4.2</v>
      </c>
      <c r="K60" s="6">
        <f t="shared" si="19"/>
        <v>5.5</v>
      </c>
      <c r="L60" s="4"/>
    </row>
    <row r="61" spans="1:12" ht="12.75">
      <c r="A61" s="1">
        <v>17</v>
      </c>
      <c r="B61" s="6">
        <f t="shared" si="12"/>
        <v>92</v>
      </c>
      <c r="C61" s="6">
        <f t="shared" si="13"/>
        <v>57</v>
      </c>
      <c r="D61" s="6">
        <f t="shared" si="14"/>
        <v>1.7999999999999998</v>
      </c>
      <c r="E61" s="6">
        <f t="shared" si="15"/>
        <v>8.4</v>
      </c>
      <c r="F61" s="4"/>
      <c r="G61" s="1">
        <v>17</v>
      </c>
      <c r="H61" s="6">
        <f t="shared" si="16"/>
        <v>98</v>
      </c>
      <c r="I61" s="6">
        <f t="shared" si="17"/>
        <v>55</v>
      </c>
      <c r="J61" s="6">
        <f t="shared" si="18"/>
        <v>5</v>
      </c>
      <c r="K61" s="6">
        <f t="shared" si="19"/>
        <v>5.9</v>
      </c>
      <c r="L61" s="4"/>
    </row>
    <row r="62" spans="1:12" ht="12.75">
      <c r="A62" s="1">
        <v>18</v>
      </c>
      <c r="B62" s="6">
        <f t="shared" si="12"/>
        <v>99</v>
      </c>
      <c r="C62" s="6">
        <f t="shared" si="13"/>
        <v>58</v>
      </c>
      <c r="D62" s="6">
        <f t="shared" si="14"/>
        <v>1.0999999999999996</v>
      </c>
      <c r="E62" s="6">
        <f t="shared" si="15"/>
        <v>9</v>
      </c>
      <c r="F62" s="4"/>
      <c r="G62" s="1">
        <v>18</v>
      </c>
      <c r="H62" s="6">
        <f t="shared" si="16"/>
        <v>105</v>
      </c>
      <c r="I62" s="6">
        <f t="shared" si="17"/>
        <v>56</v>
      </c>
      <c r="J62" s="6">
        <f t="shared" si="18"/>
        <v>4.3</v>
      </c>
      <c r="K62" s="6">
        <f t="shared" si="19"/>
        <v>6.5</v>
      </c>
      <c r="L62" s="4"/>
    </row>
    <row r="63" ht="12.75">
      <c r="E63" s="10"/>
    </row>
  </sheetData>
  <mergeCells count="6"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4"/>
  </sheetPr>
  <dimension ref="A1:R62"/>
  <sheetViews>
    <sheetView workbookViewId="0" topLeftCell="A34">
      <selection activeCell="M45" sqref="M45:R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11</v>
      </c>
      <c r="C1" s="11"/>
      <c r="D1" s="11"/>
      <c r="E1" s="11"/>
      <c r="F1" s="3"/>
      <c r="G1" s="11" t="s">
        <v>12</v>
      </c>
      <c r="H1" s="11"/>
      <c r="I1" s="11"/>
      <c r="J1" s="11"/>
      <c r="K1" s="11"/>
    </row>
    <row r="2" spans="1:18" ht="14.25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15" t="s">
        <v>90</v>
      </c>
      <c r="N2" s="16"/>
      <c r="O2" s="16"/>
      <c r="P2" s="16"/>
      <c r="Q2" s="16"/>
      <c r="R2" s="17"/>
    </row>
    <row r="3" spans="1:18" ht="12.75">
      <c r="A3" s="1">
        <v>1</v>
      </c>
      <c r="B3" s="6">
        <v>54.26</v>
      </c>
      <c r="C3" s="6">
        <v>10</v>
      </c>
      <c r="D3" s="6">
        <v>11.8</v>
      </c>
      <c r="E3" s="6">
        <f aca="true" t="shared" si="0" ref="E3:E20">K3+2.4</f>
        <v>12.9</v>
      </c>
      <c r="F3" s="4"/>
      <c r="G3" s="1">
        <v>1</v>
      </c>
      <c r="H3" s="8">
        <f aca="true" t="shared" si="1" ref="H3:H20">B3+2.05</f>
        <v>56.309999999999995</v>
      </c>
      <c r="I3" s="8">
        <v>8</v>
      </c>
      <c r="J3" s="8">
        <v>11.8</v>
      </c>
      <c r="K3" s="8">
        <v>10.5</v>
      </c>
      <c r="M3" s="18"/>
      <c r="N3" s="19"/>
      <c r="O3" s="19"/>
      <c r="P3" s="19"/>
      <c r="Q3" s="19"/>
      <c r="R3" s="20"/>
    </row>
    <row r="4" spans="1:18" ht="12.75">
      <c r="A4" s="1">
        <v>2</v>
      </c>
      <c r="B4" s="6">
        <v>49.34</v>
      </c>
      <c r="C4" s="6">
        <v>9</v>
      </c>
      <c r="D4" s="6">
        <v>10.8</v>
      </c>
      <c r="E4" s="6">
        <f t="shared" si="0"/>
        <v>9.8</v>
      </c>
      <c r="F4" s="4"/>
      <c r="G4" s="1">
        <v>2</v>
      </c>
      <c r="H4" s="8">
        <f t="shared" si="1"/>
        <v>51.39</v>
      </c>
      <c r="I4" s="8">
        <v>9</v>
      </c>
      <c r="J4" s="8">
        <v>10.5</v>
      </c>
      <c r="K4" s="8">
        <v>7.4</v>
      </c>
      <c r="M4" s="18"/>
      <c r="N4" s="19"/>
      <c r="O4" s="19"/>
      <c r="P4" s="19"/>
      <c r="Q4" s="19"/>
      <c r="R4" s="20"/>
    </row>
    <row r="5" spans="1:18" ht="12.75">
      <c r="A5" s="1">
        <v>3</v>
      </c>
      <c r="B5" s="6">
        <v>52.34</v>
      </c>
      <c r="C5" s="6">
        <v>11</v>
      </c>
      <c r="D5" s="6">
        <v>11.9</v>
      </c>
      <c r="E5" s="6">
        <f t="shared" si="0"/>
        <v>11.5</v>
      </c>
      <c r="F5" s="4"/>
      <c r="G5" s="1">
        <v>3</v>
      </c>
      <c r="H5" s="8">
        <f t="shared" si="1"/>
        <v>54.39</v>
      </c>
      <c r="I5" s="8">
        <v>11</v>
      </c>
      <c r="J5" s="8">
        <v>11.9</v>
      </c>
      <c r="K5" s="8">
        <v>9.1</v>
      </c>
      <c r="M5" s="18"/>
      <c r="N5" s="19"/>
      <c r="O5" s="19"/>
      <c r="P5" s="19"/>
      <c r="Q5" s="19"/>
      <c r="R5" s="20"/>
    </row>
    <row r="6" spans="1:18" ht="12.75">
      <c r="A6" s="1">
        <v>4</v>
      </c>
      <c r="B6" s="6">
        <v>73.48</v>
      </c>
      <c r="C6" s="6">
        <v>15</v>
      </c>
      <c r="D6" s="6">
        <v>12.9</v>
      </c>
      <c r="E6" s="6">
        <f t="shared" si="0"/>
        <v>11.3</v>
      </c>
      <c r="F6" s="4"/>
      <c r="G6" s="1">
        <v>4</v>
      </c>
      <c r="H6" s="8">
        <f t="shared" si="1"/>
        <v>75.53</v>
      </c>
      <c r="I6" s="8">
        <v>12</v>
      </c>
      <c r="J6" s="8">
        <v>13.8</v>
      </c>
      <c r="K6" s="8">
        <v>8.9</v>
      </c>
      <c r="M6" s="18"/>
      <c r="N6" s="19"/>
      <c r="O6" s="19"/>
      <c r="P6" s="19"/>
      <c r="Q6" s="19"/>
      <c r="R6" s="20"/>
    </row>
    <row r="7" spans="1:18" ht="12.75">
      <c r="A7" s="1">
        <v>5</v>
      </c>
      <c r="B7" s="6">
        <v>67.34</v>
      </c>
      <c r="C7" s="6">
        <v>12</v>
      </c>
      <c r="D7" s="6">
        <v>12.4</v>
      </c>
      <c r="E7" s="6">
        <f t="shared" si="0"/>
        <v>10.8</v>
      </c>
      <c r="F7" s="4"/>
      <c r="G7" s="1">
        <v>5</v>
      </c>
      <c r="H7" s="8">
        <f t="shared" si="1"/>
        <v>69.39</v>
      </c>
      <c r="I7" s="8">
        <v>12</v>
      </c>
      <c r="J7" s="8">
        <v>12.4</v>
      </c>
      <c r="K7" s="8">
        <v>8.4</v>
      </c>
      <c r="M7" s="18"/>
      <c r="N7" s="19"/>
      <c r="O7" s="19"/>
      <c r="P7" s="19"/>
      <c r="Q7" s="19"/>
      <c r="R7" s="20"/>
    </row>
    <row r="8" spans="1:18" ht="13.5" thickBot="1">
      <c r="A8" s="1">
        <v>6</v>
      </c>
      <c r="B8" s="6">
        <v>46.37</v>
      </c>
      <c r="C8" s="6">
        <v>8</v>
      </c>
      <c r="D8" s="6">
        <v>13.1</v>
      </c>
      <c r="E8" s="6">
        <f t="shared" si="0"/>
        <v>12.5</v>
      </c>
      <c r="F8" s="4"/>
      <c r="G8" s="1">
        <v>6</v>
      </c>
      <c r="H8" s="8">
        <f t="shared" si="1"/>
        <v>48.419999999999995</v>
      </c>
      <c r="I8" s="8">
        <v>6</v>
      </c>
      <c r="J8" s="8">
        <v>13.1</v>
      </c>
      <c r="K8" s="8">
        <v>10.1</v>
      </c>
      <c r="M8" s="21"/>
      <c r="N8" s="22"/>
      <c r="O8" s="22"/>
      <c r="P8" s="22"/>
      <c r="Q8" s="22"/>
      <c r="R8" s="23"/>
    </row>
    <row r="9" spans="1:11" ht="12.75">
      <c r="A9" s="1">
        <v>7</v>
      </c>
      <c r="B9" s="6">
        <v>64.37</v>
      </c>
      <c r="C9" s="6">
        <v>8</v>
      </c>
      <c r="D9" s="6">
        <v>15.4</v>
      </c>
      <c r="E9" s="6">
        <f t="shared" si="0"/>
        <v>12.1</v>
      </c>
      <c r="F9" s="4"/>
      <c r="G9" s="1">
        <v>7</v>
      </c>
      <c r="H9" s="8">
        <f t="shared" si="1"/>
        <v>66.42</v>
      </c>
      <c r="I9" s="8">
        <v>8</v>
      </c>
      <c r="J9" s="8">
        <v>17.4</v>
      </c>
      <c r="K9" s="8">
        <v>9.7</v>
      </c>
    </row>
    <row r="10" spans="1:11" ht="12.75">
      <c r="A10" s="1">
        <v>8</v>
      </c>
      <c r="B10" s="6">
        <v>86.14</v>
      </c>
      <c r="C10" s="6">
        <v>10</v>
      </c>
      <c r="D10" s="6">
        <v>13.9</v>
      </c>
      <c r="E10" s="6">
        <f t="shared" si="0"/>
        <v>13</v>
      </c>
      <c r="F10" s="4"/>
      <c r="G10" s="1">
        <v>8</v>
      </c>
      <c r="H10" s="8">
        <f t="shared" si="1"/>
        <v>88.19</v>
      </c>
      <c r="I10" s="8">
        <v>10</v>
      </c>
      <c r="J10" s="8">
        <v>13.9</v>
      </c>
      <c r="K10" s="8">
        <v>10.6</v>
      </c>
    </row>
    <row r="11" spans="1:11" ht="12.75">
      <c r="A11" s="1">
        <v>9</v>
      </c>
      <c r="B11" s="6">
        <v>91.34</v>
      </c>
      <c r="C11" s="6">
        <v>13</v>
      </c>
      <c r="D11" s="6">
        <v>14.5</v>
      </c>
      <c r="E11" s="6">
        <f t="shared" si="0"/>
        <v>14.8</v>
      </c>
      <c r="F11" s="4"/>
      <c r="G11" s="1">
        <v>9</v>
      </c>
      <c r="H11" s="8">
        <f t="shared" si="1"/>
        <v>93.39</v>
      </c>
      <c r="I11" s="8">
        <v>11</v>
      </c>
      <c r="J11" s="8">
        <v>14.5</v>
      </c>
      <c r="K11" s="8">
        <v>12.4</v>
      </c>
    </row>
    <row r="12" spans="1:11" ht="12.75">
      <c r="A12" s="1">
        <v>10</v>
      </c>
      <c r="B12" s="6">
        <v>97.34</v>
      </c>
      <c r="C12" s="6">
        <v>10</v>
      </c>
      <c r="D12" s="6">
        <v>14.7</v>
      </c>
      <c r="E12" s="6">
        <f t="shared" si="0"/>
        <v>12.5</v>
      </c>
      <c r="F12" s="4"/>
      <c r="G12" s="1">
        <v>10</v>
      </c>
      <c r="H12" s="8">
        <f t="shared" si="1"/>
        <v>99.39</v>
      </c>
      <c r="I12" s="8">
        <v>13</v>
      </c>
      <c r="J12" s="8">
        <v>14.7</v>
      </c>
      <c r="K12" s="8">
        <v>10.1</v>
      </c>
    </row>
    <row r="13" spans="1:11" ht="12.75">
      <c r="A13" s="1">
        <v>11</v>
      </c>
      <c r="B13" s="9">
        <v>107.54</v>
      </c>
      <c r="C13" s="6">
        <v>11</v>
      </c>
      <c r="D13" s="6">
        <v>15.1</v>
      </c>
      <c r="E13" s="6">
        <f t="shared" si="0"/>
        <v>14.1</v>
      </c>
      <c r="F13" s="4"/>
      <c r="G13" s="1">
        <v>11</v>
      </c>
      <c r="H13" s="8">
        <f t="shared" si="1"/>
        <v>109.59</v>
      </c>
      <c r="I13" s="8">
        <v>21</v>
      </c>
      <c r="J13" s="8">
        <v>15.1</v>
      </c>
      <c r="K13" s="8">
        <v>11.7</v>
      </c>
    </row>
    <row r="14" spans="1:11" ht="12.75">
      <c r="A14" s="1">
        <v>12</v>
      </c>
      <c r="B14" s="6">
        <v>110.89</v>
      </c>
      <c r="C14" s="6">
        <v>11</v>
      </c>
      <c r="D14" s="6">
        <v>11.4</v>
      </c>
      <c r="E14" s="6">
        <f t="shared" si="0"/>
        <v>12.3</v>
      </c>
      <c r="F14" s="4"/>
      <c r="G14" s="1">
        <v>12</v>
      </c>
      <c r="H14" s="8">
        <f t="shared" si="1"/>
        <v>112.94</v>
      </c>
      <c r="I14" s="8">
        <v>10</v>
      </c>
      <c r="J14" s="8">
        <v>11.4</v>
      </c>
      <c r="K14" s="8">
        <v>9.9</v>
      </c>
    </row>
    <row r="15" spans="1:11" ht="12.75">
      <c r="A15" s="1">
        <v>13</v>
      </c>
      <c r="B15" s="6">
        <v>124.69</v>
      </c>
      <c r="C15" s="6">
        <v>12</v>
      </c>
      <c r="D15" s="6">
        <v>15.9</v>
      </c>
      <c r="E15" s="6">
        <f t="shared" si="0"/>
        <v>21.2</v>
      </c>
      <c r="F15" s="4"/>
      <c r="G15" s="1">
        <v>13</v>
      </c>
      <c r="H15" s="8">
        <f t="shared" si="1"/>
        <v>126.74</v>
      </c>
      <c r="I15" s="8">
        <v>11</v>
      </c>
      <c r="J15" s="8">
        <v>15.9</v>
      </c>
      <c r="K15" s="8">
        <v>18.8</v>
      </c>
    </row>
    <row r="16" spans="1:11" ht="12.75">
      <c r="A16" s="1">
        <v>14</v>
      </c>
      <c r="B16" s="6">
        <v>119.34</v>
      </c>
      <c r="C16" s="6">
        <v>15</v>
      </c>
      <c r="D16" s="6">
        <v>16.2</v>
      </c>
      <c r="E16" s="6">
        <f t="shared" si="0"/>
        <v>13.9</v>
      </c>
      <c r="F16" s="4"/>
      <c r="G16" s="1">
        <v>14</v>
      </c>
      <c r="H16" s="8">
        <f t="shared" si="1"/>
        <v>121.39</v>
      </c>
      <c r="I16" s="8">
        <v>12</v>
      </c>
      <c r="J16" s="8">
        <v>16.2</v>
      </c>
      <c r="K16" s="8">
        <v>11.5</v>
      </c>
    </row>
    <row r="17" spans="1:11" ht="12.75">
      <c r="A17" s="1">
        <v>15</v>
      </c>
      <c r="B17" s="6">
        <v>142.27</v>
      </c>
      <c r="C17" s="6">
        <v>13</v>
      </c>
      <c r="D17" s="6">
        <v>16.8</v>
      </c>
      <c r="E17" s="6">
        <f t="shared" si="0"/>
        <v>13.9</v>
      </c>
      <c r="F17" s="4"/>
      <c r="G17" s="1">
        <v>15</v>
      </c>
      <c r="H17" s="8">
        <f t="shared" si="1"/>
        <v>144.32000000000002</v>
      </c>
      <c r="I17" s="8">
        <v>13</v>
      </c>
      <c r="J17" s="8">
        <v>16.8</v>
      </c>
      <c r="K17" s="8">
        <v>11.5</v>
      </c>
    </row>
    <row r="18" spans="1:11" ht="12.75">
      <c r="A18" s="1">
        <v>16</v>
      </c>
      <c r="B18" s="6">
        <v>148.94</v>
      </c>
      <c r="C18" s="6">
        <v>14</v>
      </c>
      <c r="D18" s="6">
        <v>17.5</v>
      </c>
      <c r="E18" s="6">
        <f t="shared" si="0"/>
        <v>14.8</v>
      </c>
      <c r="F18" s="4"/>
      <c r="G18" s="1">
        <v>16</v>
      </c>
      <c r="H18" s="8">
        <f t="shared" si="1"/>
        <v>150.99</v>
      </c>
      <c r="I18" s="8">
        <v>14</v>
      </c>
      <c r="J18" s="8">
        <v>16.5</v>
      </c>
      <c r="K18" s="8">
        <v>12.4</v>
      </c>
    </row>
    <row r="19" spans="1:11" ht="12.75">
      <c r="A19" s="1">
        <v>17</v>
      </c>
      <c r="B19" s="6">
        <v>147.37</v>
      </c>
      <c r="C19" s="6">
        <v>15</v>
      </c>
      <c r="D19" s="6">
        <v>18.9</v>
      </c>
      <c r="E19" s="6">
        <f t="shared" si="0"/>
        <v>18.3</v>
      </c>
      <c r="F19" s="4"/>
      <c r="G19" s="1">
        <v>17</v>
      </c>
      <c r="H19" s="8">
        <f t="shared" si="1"/>
        <v>149.42000000000002</v>
      </c>
      <c r="I19" s="8">
        <v>15</v>
      </c>
      <c r="J19" s="8">
        <v>17.9</v>
      </c>
      <c r="K19" s="8">
        <v>15.9</v>
      </c>
    </row>
    <row r="20" spans="1:11" ht="12.75">
      <c r="A20" s="1">
        <v>18</v>
      </c>
      <c r="B20" s="6">
        <v>150.74</v>
      </c>
      <c r="C20" s="6">
        <v>17</v>
      </c>
      <c r="D20" s="6">
        <v>18.4</v>
      </c>
      <c r="E20" s="6">
        <f t="shared" si="0"/>
        <v>17.099999999999998</v>
      </c>
      <c r="F20" s="4"/>
      <c r="G20" s="1">
        <v>18</v>
      </c>
      <c r="H20" s="8">
        <f t="shared" si="1"/>
        <v>152.79000000000002</v>
      </c>
      <c r="I20" s="8">
        <v>15</v>
      </c>
      <c r="J20" s="8">
        <v>18.8</v>
      </c>
      <c r="K20" s="8">
        <v>14.7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13</v>
      </c>
      <c r="B22" s="11"/>
      <c r="C22" s="11"/>
      <c r="D22" s="11"/>
      <c r="E22" s="11"/>
      <c r="G22" s="11" t="s">
        <v>14</v>
      </c>
      <c r="H22" s="11"/>
      <c r="I22" s="11"/>
      <c r="J22" s="11"/>
      <c r="K22" s="11"/>
    </row>
    <row r="23" spans="1:18" ht="14.25" customHeight="1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15" t="s">
        <v>90</v>
      </c>
      <c r="N23" s="16"/>
      <c r="O23" s="16"/>
      <c r="P23" s="16"/>
      <c r="Q23" s="16"/>
      <c r="R23" s="17"/>
    </row>
    <row r="24" spans="1:18" ht="12.75">
      <c r="A24" s="1">
        <v>1</v>
      </c>
      <c r="B24" s="6">
        <f>B3-3.12</f>
        <v>51.14</v>
      </c>
      <c r="C24" s="6">
        <f>C3-1</f>
        <v>9</v>
      </c>
      <c r="D24" s="6">
        <f>D3+2.05</f>
        <v>13.850000000000001</v>
      </c>
      <c r="E24" s="6">
        <f aca="true" t="shared" si="2" ref="E24:E41">K24-1.3</f>
        <v>8.399999999999999</v>
      </c>
      <c r="F24" s="4"/>
      <c r="G24" s="1">
        <v>1</v>
      </c>
      <c r="H24" s="8">
        <v>55.26</v>
      </c>
      <c r="I24" s="8">
        <f>I3+2</f>
        <v>10</v>
      </c>
      <c r="J24" s="8">
        <f>J3-1.1</f>
        <v>10.700000000000001</v>
      </c>
      <c r="K24" s="8">
        <v>9.7</v>
      </c>
      <c r="M24" s="18"/>
      <c r="N24" s="19"/>
      <c r="O24" s="19"/>
      <c r="P24" s="19"/>
      <c r="Q24" s="19"/>
      <c r="R24" s="20"/>
    </row>
    <row r="25" spans="1:18" ht="12.75">
      <c r="A25" s="1">
        <v>2</v>
      </c>
      <c r="B25" s="6">
        <f aca="true" t="shared" si="3" ref="B25:B41">B4-3.12</f>
        <v>46.220000000000006</v>
      </c>
      <c r="C25" s="6">
        <f aca="true" t="shared" si="4" ref="C25:C41">C4-1</f>
        <v>8</v>
      </c>
      <c r="D25" s="6">
        <f aca="true" t="shared" si="5" ref="D25:D41">D4+2.05</f>
        <v>12.850000000000001</v>
      </c>
      <c r="E25" s="6">
        <f t="shared" si="2"/>
        <v>8.1</v>
      </c>
      <c r="F25" s="4"/>
      <c r="G25" s="1">
        <v>2</v>
      </c>
      <c r="H25" s="8">
        <v>47.34</v>
      </c>
      <c r="I25" s="8">
        <f aca="true" t="shared" si="6" ref="I25:I41">I4+2</f>
        <v>11</v>
      </c>
      <c r="J25" s="8">
        <f aca="true" t="shared" si="7" ref="J25:J41">J4-1.1</f>
        <v>9.4</v>
      </c>
      <c r="K25" s="8">
        <v>9.4</v>
      </c>
      <c r="M25" s="18"/>
      <c r="N25" s="19"/>
      <c r="O25" s="19"/>
      <c r="P25" s="19"/>
      <c r="Q25" s="19"/>
      <c r="R25" s="20"/>
    </row>
    <row r="26" spans="1:18" ht="12.75">
      <c r="A26" s="1">
        <v>3</v>
      </c>
      <c r="B26" s="6">
        <f t="shared" si="3"/>
        <v>49.220000000000006</v>
      </c>
      <c r="C26" s="6">
        <f t="shared" si="4"/>
        <v>10</v>
      </c>
      <c r="D26" s="6">
        <f t="shared" si="5"/>
        <v>13.95</v>
      </c>
      <c r="E26" s="6">
        <f t="shared" si="2"/>
        <v>7.8</v>
      </c>
      <c r="F26" s="4"/>
      <c r="G26" s="1">
        <v>3</v>
      </c>
      <c r="H26" s="8">
        <v>52.34</v>
      </c>
      <c r="I26" s="8">
        <f t="shared" si="6"/>
        <v>13</v>
      </c>
      <c r="J26" s="8">
        <f t="shared" si="7"/>
        <v>10.8</v>
      </c>
      <c r="K26" s="8">
        <v>9.1</v>
      </c>
      <c r="M26" s="18"/>
      <c r="N26" s="19"/>
      <c r="O26" s="19"/>
      <c r="P26" s="19"/>
      <c r="Q26" s="19"/>
      <c r="R26" s="20"/>
    </row>
    <row r="27" spans="1:18" ht="12.75">
      <c r="A27" s="1">
        <v>4</v>
      </c>
      <c r="B27" s="6">
        <f t="shared" si="3"/>
        <v>70.36</v>
      </c>
      <c r="C27" s="6">
        <f t="shared" si="4"/>
        <v>14</v>
      </c>
      <c r="D27" s="6">
        <f t="shared" si="5"/>
        <v>14.95</v>
      </c>
      <c r="E27" s="6">
        <f t="shared" si="2"/>
        <v>6.6000000000000005</v>
      </c>
      <c r="F27" s="4"/>
      <c r="G27" s="1">
        <v>4</v>
      </c>
      <c r="H27" s="8">
        <v>73.48</v>
      </c>
      <c r="I27" s="8">
        <f t="shared" si="6"/>
        <v>14</v>
      </c>
      <c r="J27" s="8">
        <f t="shared" si="7"/>
        <v>12.700000000000001</v>
      </c>
      <c r="K27" s="8">
        <v>7.9</v>
      </c>
      <c r="M27" s="18"/>
      <c r="N27" s="19"/>
      <c r="O27" s="19"/>
      <c r="P27" s="19"/>
      <c r="Q27" s="19"/>
      <c r="R27" s="20"/>
    </row>
    <row r="28" spans="1:18" ht="12.75">
      <c r="A28" s="1">
        <v>5</v>
      </c>
      <c r="B28" s="6">
        <f t="shared" si="3"/>
        <v>64.22</v>
      </c>
      <c r="C28" s="6">
        <f t="shared" si="4"/>
        <v>11</v>
      </c>
      <c r="D28" s="6">
        <f t="shared" si="5"/>
        <v>14.45</v>
      </c>
      <c r="E28" s="6">
        <f t="shared" si="2"/>
        <v>7.1000000000000005</v>
      </c>
      <c r="F28" s="4"/>
      <c r="G28" s="1">
        <v>5</v>
      </c>
      <c r="H28" s="8">
        <v>67.34</v>
      </c>
      <c r="I28" s="8">
        <f t="shared" si="6"/>
        <v>14</v>
      </c>
      <c r="J28" s="8">
        <f t="shared" si="7"/>
        <v>11.3</v>
      </c>
      <c r="K28" s="8">
        <v>8.4</v>
      </c>
      <c r="M28" s="18"/>
      <c r="N28" s="19"/>
      <c r="O28" s="19"/>
      <c r="P28" s="19"/>
      <c r="Q28" s="19"/>
      <c r="R28" s="20"/>
    </row>
    <row r="29" spans="1:18" ht="13.5" thickBot="1">
      <c r="A29" s="1">
        <v>6</v>
      </c>
      <c r="B29" s="6">
        <f t="shared" si="3"/>
        <v>43.25</v>
      </c>
      <c r="C29" s="6">
        <f t="shared" si="4"/>
        <v>7</v>
      </c>
      <c r="D29" s="6">
        <f t="shared" si="5"/>
        <v>15.149999999999999</v>
      </c>
      <c r="E29" s="6">
        <f t="shared" si="2"/>
        <v>8.799999999999999</v>
      </c>
      <c r="F29" s="4"/>
      <c r="G29" s="1">
        <v>6</v>
      </c>
      <c r="H29" s="8">
        <v>46.37</v>
      </c>
      <c r="I29" s="8">
        <f t="shared" si="6"/>
        <v>8</v>
      </c>
      <c r="J29" s="8">
        <f t="shared" si="7"/>
        <v>12</v>
      </c>
      <c r="K29" s="8">
        <v>10.1</v>
      </c>
      <c r="M29" s="21"/>
      <c r="N29" s="22"/>
      <c r="O29" s="22"/>
      <c r="P29" s="22"/>
      <c r="Q29" s="22"/>
      <c r="R29" s="23"/>
    </row>
    <row r="30" spans="1:11" ht="12.75">
      <c r="A30" s="1">
        <v>7</v>
      </c>
      <c r="B30" s="6">
        <f t="shared" si="3"/>
        <v>61.25000000000001</v>
      </c>
      <c r="C30" s="6">
        <f t="shared" si="4"/>
        <v>7</v>
      </c>
      <c r="D30" s="6">
        <f t="shared" si="5"/>
        <v>17.45</v>
      </c>
      <c r="E30" s="6">
        <f t="shared" si="2"/>
        <v>8.399999999999999</v>
      </c>
      <c r="F30" s="4"/>
      <c r="G30" s="1">
        <v>7</v>
      </c>
      <c r="H30" s="8">
        <v>61.37</v>
      </c>
      <c r="I30" s="8">
        <f t="shared" si="6"/>
        <v>10</v>
      </c>
      <c r="J30" s="8">
        <f t="shared" si="7"/>
        <v>16.299999999999997</v>
      </c>
      <c r="K30" s="8">
        <v>9.7</v>
      </c>
    </row>
    <row r="31" spans="1:11" ht="12.75">
      <c r="A31" s="1">
        <v>8</v>
      </c>
      <c r="B31" s="6">
        <f t="shared" si="3"/>
        <v>83.02</v>
      </c>
      <c r="C31" s="6">
        <f t="shared" si="4"/>
        <v>9</v>
      </c>
      <c r="D31" s="6">
        <f t="shared" si="5"/>
        <v>15.95</v>
      </c>
      <c r="E31" s="6">
        <f t="shared" si="2"/>
        <v>9.299999999999999</v>
      </c>
      <c r="F31" s="4"/>
      <c r="G31" s="1">
        <v>8</v>
      </c>
      <c r="H31" s="8">
        <v>86.14</v>
      </c>
      <c r="I31" s="8">
        <f t="shared" si="6"/>
        <v>12</v>
      </c>
      <c r="J31" s="8">
        <f t="shared" si="7"/>
        <v>12.8</v>
      </c>
      <c r="K31" s="8">
        <v>10.6</v>
      </c>
    </row>
    <row r="32" spans="1:11" ht="12.75">
      <c r="A32" s="1">
        <v>9</v>
      </c>
      <c r="B32" s="6">
        <f t="shared" si="3"/>
        <v>88.22</v>
      </c>
      <c r="C32" s="6">
        <f t="shared" si="4"/>
        <v>12</v>
      </c>
      <c r="D32" s="6">
        <f t="shared" si="5"/>
        <v>16.55</v>
      </c>
      <c r="E32" s="6">
        <f t="shared" si="2"/>
        <v>10.1</v>
      </c>
      <c r="F32" s="4"/>
      <c r="G32" s="1">
        <v>9</v>
      </c>
      <c r="H32" s="8">
        <v>91.34</v>
      </c>
      <c r="I32" s="8">
        <f t="shared" si="6"/>
        <v>13</v>
      </c>
      <c r="J32" s="8">
        <f t="shared" si="7"/>
        <v>13.4</v>
      </c>
      <c r="K32" s="8">
        <v>11.4</v>
      </c>
    </row>
    <row r="33" spans="1:11" ht="12.75">
      <c r="A33" s="1">
        <v>10</v>
      </c>
      <c r="B33" s="6">
        <f t="shared" si="3"/>
        <v>94.22</v>
      </c>
      <c r="C33" s="6">
        <f t="shared" si="4"/>
        <v>9</v>
      </c>
      <c r="D33" s="6">
        <f t="shared" si="5"/>
        <v>16.75</v>
      </c>
      <c r="E33" s="6">
        <f t="shared" si="2"/>
        <v>8.799999999999999</v>
      </c>
      <c r="F33" s="4"/>
      <c r="G33" s="1">
        <v>10</v>
      </c>
      <c r="H33" s="8">
        <v>97.34</v>
      </c>
      <c r="I33" s="8">
        <f t="shared" si="6"/>
        <v>15</v>
      </c>
      <c r="J33" s="8">
        <f t="shared" si="7"/>
        <v>13.6</v>
      </c>
      <c r="K33" s="8">
        <v>10.1</v>
      </c>
    </row>
    <row r="34" spans="1:11" ht="12.75">
      <c r="A34" s="1">
        <v>11</v>
      </c>
      <c r="B34" s="6">
        <f t="shared" si="3"/>
        <v>104.42</v>
      </c>
      <c r="C34" s="6">
        <f t="shared" si="4"/>
        <v>10</v>
      </c>
      <c r="D34" s="6">
        <f t="shared" si="5"/>
        <v>17.15</v>
      </c>
      <c r="E34" s="6">
        <f t="shared" si="2"/>
        <v>10.399999999999999</v>
      </c>
      <c r="F34" s="4"/>
      <c r="G34" s="1">
        <v>11</v>
      </c>
      <c r="H34" s="8">
        <v>101.54</v>
      </c>
      <c r="I34" s="8">
        <f t="shared" si="6"/>
        <v>23</v>
      </c>
      <c r="J34" s="8">
        <f t="shared" si="7"/>
        <v>14</v>
      </c>
      <c r="K34" s="8">
        <v>11.7</v>
      </c>
    </row>
    <row r="35" spans="1:11" ht="12.75">
      <c r="A35" s="1">
        <v>12</v>
      </c>
      <c r="B35" s="6">
        <f t="shared" si="3"/>
        <v>107.77</v>
      </c>
      <c r="C35" s="6">
        <f t="shared" si="4"/>
        <v>10</v>
      </c>
      <c r="D35" s="6">
        <f t="shared" si="5"/>
        <v>13.45</v>
      </c>
      <c r="E35" s="6">
        <f t="shared" si="2"/>
        <v>8.6</v>
      </c>
      <c r="F35" s="4"/>
      <c r="G35" s="1">
        <v>12</v>
      </c>
      <c r="H35" s="8">
        <v>137.89</v>
      </c>
      <c r="I35" s="8">
        <f t="shared" si="6"/>
        <v>12</v>
      </c>
      <c r="J35" s="8">
        <f t="shared" si="7"/>
        <v>10.3</v>
      </c>
      <c r="K35" s="8">
        <v>9.9</v>
      </c>
    </row>
    <row r="36" spans="1:11" ht="12.75">
      <c r="A36" s="1">
        <v>13</v>
      </c>
      <c r="B36" s="6">
        <f t="shared" si="3"/>
        <v>121.57</v>
      </c>
      <c r="C36" s="6">
        <f t="shared" si="4"/>
        <v>11</v>
      </c>
      <c r="D36" s="6">
        <f t="shared" si="5"/>
        <v>17.95</v>
      </c>
      <c r="E36" s="6">
        <f t="shared" si="2"/>
        <v>9.5</v>
      </c>
      <c r="F36" s="4"/>
      <c r="G36" s="1">
        <v>13</v>
      </c>
      <c r="H36" s="8">
        <v>124.69</v>
      </c>
      <c r="I36" s="8">
        <f t="shared" si="6"/>
        <v>13</v>
      </c>
      <c r="J36" s="8">
        <f t="shared" si="7"/>
        <v>14.8</v>
      </c>
      <c r="K36" s="8">
        <v>10.8</v>
      </c>
    </row>
    <row r="37" spans="1:11" ht="12.75">
      <c r="A37" s="1">
        <v>14</v>
      </c>
      <c r="B37" s="6">
        <f t="shared" si="3"/>
        <v>116.22</v>
      </c>
      <c r="C37" s="6">
        <f t="shared" si="4"/>
        <v>14</v>
      </c>
      <c r="D37" s="6">
        <f t="shared" si="5"/>
        <v>18.25</v>
      </c>
      <c r="E37" s="6">
        <f t="shared" si="2"/>
        <v>10.2</v>
      </c>
      <c r="F37" s="4"/>
      <c r="G37" s="1">
        <v>14</v>
      </c>
      <c r="H37" s="8">
        <v>119.34</v>
      </c>
      <c r="I37" s="8">
        <f t="shared" si="6"/>
        <v>14</v>
      </c>
      <c r="J37" s="8">
        <f t="shared" si="7"/>
        <v>15.1</v>
      </c>
      <c r="K37" s="8">
        <v>11.5</v>
      </c>
    </row>
    <row r="38" spans="1:11" ht="12.75">
      <c r="A38" s="1">
        <v>15</v>
      </c>
      <c r="B38" s="6">
        <f t="shared" si="3"/>
        <v>139.15</v>
      </c>
      <c r="C38" s="6">
        <f t="shared" si="4"/>
        <v>12</v>
      </c>
      <c r="D38" s="6">
        <f t="shared" si="5"/>
        <v>18.85</v>
      </c>
      <c r="E38" s="6">
        <f t="shared" si="2"/>
        <v>10.2</v>
      </c>
      <c r="F38" s="4"/>
      <c r="G38" s="1">
        <v>15</v>
      </c>
      <c r="H38" s="8">
        <v>134.27</v>
      </c>
      <c r="I38" s="8">
        <f t="shared" si="6"/>
        <v>15</v>
      </c>
      <c r="J38" s="8">
        <f t="shared" si="7"/>
        <v>15.700000000000001</v>
      </c>
      <c r="K38" s="8">
        <v>11.5</v>
      </c>
    </row>
    <row r="39" spans="1:11" ht="12.75">
      <c r="A39" s="1">
        <v>16</v>
      </c>
      <c r="B39" s="6">
        <f t="shared" si="3"/>
        <v>145.82</v>
      </c>
      <c r="C39" s="6">
        <f t="shared" si="4"/>
        <v>13</v>
      </c>
      <c r="D39" s="6">
        <f t="shared" si="5"/>
        <v>19.55</v>
      </c>
      <c r="E39" s="6">
        <f t="shared" si="2"/>
        <v>11.1</v>
      </c>
      <c r="F39" s="4"/>
      <c r="G39" s="1">
        <v>16</v>
      </c>
      <c r="H39" s="8">
        <v>148.94</v>
      </c>
      <c r="I39" s="8">
        <f t="shared" si="6"/>
        <v>16</v>
      </c>
      <c r="J39" s="8">
        <f t="shared" si="7"/>
        <v>15.4</v>
      </c>
      <c r="K39" s="8">
        <v>12.4</v>
      </c>
    </row>
    <row r="40" spans="1:11" ht="12.75">
      <c r="A40" s="1">
        <v>17</v>
      </c>
      <c r="B40" s="6">
        <f t="shared" si="3"/>
        <v>144.25</v>
      </c>
      <c r="C40" s="6">
        <f t="shared" si="4"/>
        <v>14</v>
      </c>
      <c r="D40" s="6">
        <f t="shared" si="5"/>
        <v>20.95</v>
      </c>
      <c r="E40" s="6">
        <f t="shared" si="2"/>
        <v>11.6</v>
      </c>
      <c r="F40" s="4"/>
      <c r="G40" s="1">
        <v>17</v>
      </c>
      <c r="H40" s="8">
        <v>147.37</v>
      </c>
      <c r="I40" s="8">
        <f t="shared" si="6"/>
        <v>17</v>
      </c>
      <c r="J40" s="8">
        <f t="shared" si="7"/>
        <v>16.799999999999997</v>
      </c>
      <c r="K40" s="8">
        <v>12.9</v>
      </c>
    </row>
    <row r="41" spans="1:11" ht="12.75">
      <c r="A41" s="1">
        <v>18</v>
      </c>
      <c r="B41" s="6">
        <f t="shared" si="3"/>
        <v>147.62</v>
      </c>
      <c r="C41" s="6">
        <f t="shared" si="4"/>
        <v>16</v>
      </c>
      <c r="D41" s="6">
        <f t="shared" si="5"/>
        <v>20.45</v>
      </c>
      <c r="E41" s="6">
        <f t="shared" si="2"/>
        <v>12.399999999999999</v>
      </c>
      <c r="F41" s="4"/>
      <c r="G41" s="1">
        <v>18</v>
      </c>
      <c r="H41" s="8">
        <v>155.74</v>
      </c>
      <c r="I41" s="8">
        <f t="shared" si="6"/>
        <v>17</v>
      </c>
      <c r="J41" s="8">
        <f t="shared" si="7"/>
        <v>17.7</v>
      </c>
      <c r="K41" s="8">
        <v>13.7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11" t="s">
        <v>15</v>
      </c>
      <c r="B43" s="11"/>
      <c r="C43" s="11"/>
      <c r="D43" s="11"/>
      <c r="E43" s="11"/>
      <c r="G43" s="11" t="s">
        <v>16</v>
      </c>
      <c r="H43" s="11"/>
      <c r="I43" s="11"/>
      <c r="J43" s="11"/>
      <c r="K43" s="11"/>
    </row>
    <row r="44" spans="1:11" ht="15" thickBot="1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</row>
    <row r="45" spans="1:18" ht="12.75" customHeight="1">
      <c r="A45" s="1">
        <v>1</v>
      </c>
      <c r="B45" s="6">
        <f aca="true" t="shared" si="8" ref="B45:B62">H3+3.62</f>
        <v>59.92999999999999</v>
      </c>
      <c r="C45" s="6">
        <f>C24+3</f>
        <v>12</v>
      </c>
      <c r="D45" s="6">
        <f>D24-2.32</f>
        <v>11.530000000000001</v>
      </c>
      <c r="E45" s="6">
        <f>E24+2.81</f>
        <v>11.209999999999999</v>
      </c>
      <c r="F45" s="4"/>
      <c r="G45" s="1">
        <v>1</v>
      </c>
      <c r="H45" s="6">
        <f aca="true" t="shared" si="9" ref="H45:H62">B24+3.11</f>
        <v>54.25</v>
      </c>
      <c r="I45" s="6">
        <f>I24+3</f>
        <v>13</v>
      </c>
      <c r="J45" s="6">
        <f>D24-2.15</f>
        <v>11.700000000000001</v>
      </c>
      <c r="K45" s="6">
        <f aca="true" t="shared" si="10" ref="K45:K62">E3+2.11</f>
        <v>15.01</v>
      </c>
      <c r="L45" s="4"/>
      <c r="M45" s="15" t="s">
        <v>90</v>
      </c>
      <c r="N45" s="16"/>
      <c r="O45" s="16"/>
      <c r="P45" s="16"/>
      <c r="Q45" s="16"/>
      <c r="R45" s="17"/>
    </row>
    <row r="46" spans="1:18" ht="12.75">
      <c r="A46" s="1">
        <v>2</v>
      </c>
      <c r="B46" s="6">
        <f t="shared" si="8"/>
        <v>55.01</v>
      </c>
      <c r="C46" s="6">
        <f aca="true" t="shared" si="11" ref="C46:C62">C25+3</f>
        <v>11</v>
      </c>
      <c r="D46" s="6">
        <f aca="true" t="shared" si="12" ref="D46:D62">D25-2.32</f>
        <v>10.530000000000001</v>
      </c>
      <c r="E46" s="6">
        <f aca="true" t="shared" si="13" ref="E46:E62">E25+2.81</f>
        <v>10.91</v>
      </c>
      <c r="F46" s="4"/>
      <c r="G46" s="1">
        <v>2</v>
      </c>
      <c r="H46" s="6">
        <f t="shared" si="9"/>
        <v>49.330000000000005</v>
      </c>
      <c r="I46" s="6">
        <f aca="true" t="shared" si="14" ref="I46:I62">I25+3</f>
        <v>14</v>
      </c>
      <c r="J46" s="6">
        <f aca="true" t="shared" si="15" ref="J46:J62">D25-2.15</f>
        <v>10.700000000000001</v>
      </c>
      <c r="K46" s="6">
        <f t="shared" si="10"/>
        <v>11.91</v>
      </c>
      <c r="L46" s="4"/>
      <c r="M46" s="18"/>
      <c r="N46" s="19"/>
      <c r="O46" s="19"/>
      <c r="P46" s="19"/>
      <c r="Q46" s="19"/>
      <c r="R46" s="20"/>
    </row>
    <row r="47" spans="1:18" ht="12.75">
      <c r="A47" s="1">
        <v>3</v>
      </c>
      <c r="B47" s="6">
        <f t="shared" si="8"/>
        <v>58.01</v>
      </c>
      <c r="C47" s="6">
        <f t="shared" si="11"/>
        <v>13</v>
      </c>
      <c r="D47" s="6">
        <f t="shared" si="12"/>
        <v>11.629999999999999</v>
      </c>
      <c r="E47" s="6">
        <f t="shared" si="13"/>
        <v>10.61</v>
      </c>
      <c r="F47" s="4"/>
      <c r="G47" s="1">
        <v>3</v>
      </c>
      <c r="H47" s="6">
        <f t="shared" si="9"/>
        <v>52.330000000000005</v>
      </c>
      <c r="I47" s="6">
        <f t="shared" si="14"/>
        <v>16</v>
      </c>
      <c r="J47" s="6">
        <f t="shared" si="15"/>
        <v>11.799999999999999</v>
      </c>
      <c r="K47" s="6">
        <f t="shared" si="10"/>
        <v>13.61</v>
      </c>
      <c r="L47" s="4"/>
      <c r="M47" s="18"/>
      <c r="N47" s="19"/>
      <c r="O47" s="19"/>
      <c r="P47" s="19"/>
      <c r="Q47" s="19"/>
      <c r="R47" s="20"/>
    </row>
    <row r="48" spans="1:18" ht="12.75">
      <c r="A48" s="1">
        <v>4</v>
      </c>
      <c r="B48" s="6">
        <f t="shared" si="8"/>
        <v>79.15</v>
      </c>
      <c r="C48" s="6">
        <f t="shared" si="11"/>
        <v>17</v>
      </c>
      <c r="D48" s="6">
        <f t="shared" si="12"/>
        <v>12.629999999999999</v>
      </c>
      <c r="E48" s="6">
        <f t="shared" si="13"/>
        <v>9.41</v>
      </c>
      <c r="F48" s="4"/>
      <c r="G48" s="1">
        <v>4</v>
      </c>
      <c r="H48" s="6">
        <f t="shared" si="9"/>
        <v>73.47</v>
      </c>
      <c r="I48" s="6">
        <f t="shared" si="14"/>
        <v>17</v>
      </c>
      <c r="J48" s="6">
        <f t="shared" si="15"/>
        <v>12.799999999999999</v>
      </c>
      <c r="K48" s="6">
        <f t="shared" si="10"/>
        <v>13.41</v>
      </c>
      <c r="L48" s="4"/>
      <c r="M48" s="18"/>
      <c r="N48" s="19"/>
      <c r="O48" s="19"/>
      <c r="P48" s="19"/>
      <c r="Q48" s="19"/>
      <c r="R48" s="20"/>
    </row>
    <row r="49" spans="1:18" ht="12.75">
      <c r="A49" s="1">
        <v>5</v>
      </c>
      <c r="B49" s="6">
        <f t="shared" si="8"/>
        <v>73.01</v>
      </c>
      <c r="C49" s="6">
        <f t="shared" si="11"/>
        <v>14</v>
      </c>
      <c r="D49" s="6">
        <f t="shared" si="12"/>
        <v>12.129999999999999</v>
      </c>
      <c r="E49" s="6">
        <f t="shared" si="13"/>
        <v>9.91</v>
      </c>
      <c r="F49" s="4"/>
      <c r="G49" s="1">
        <v>5</v>
      </c>
      <c r="H49" s="6">
        <f t="shared" si="9"/>
        <v>67.33</v>
      </c>
      <c r="I49" s="6">
        <f t="shared" si="14"/>
        <v>17</v>
      </c>
      <c r="J49" s="6">
        <f t="shared" si="15"/>
        <v>12.299999999999999</v>
      </c>
      <c r="K49" s="6">
        <f t="shared" si="10"/>
        <v>12.91</v>
      </c>
      <c r="L49" s="4"/>
      <c r="M49" s="18"/>
      <c r="N49" s="19"/>
      <c r="O49" s="19"/>
      <c r="P49" s="19"/>
      <c r="Q49" s="19"/>
      <c r="R49" s="20"/>
    </row>
    <row r="50" spans="1:18" ht="12.75">
      <c r="A50" s="1">
        <v>6</v>
      </c>
      <c r="B50" s="6">
        <f t="shared" si="8"/>
        <v>52.03999999999999</v>
      </c>
      <c r="C50" s="6">
        <f t="shared" si="11"/>
        <v>10</v>
      </c>
      <c r="D50" s="6">
        <f t="shared" si="12"/>
        <v>12.829999999999998</v>
      </c>
      <c r="E50" s="6">
        <f t="shared" si="13"/>
        <v>11.61</v>
      </c>
      <c r="F50" s="4"/>
      <c r="G50" s="1">
        <v>6</v>
      </c>
      <c r="H50" s="6">
        <f t="shared" si="9"/>
        <v>46.36</v>
      </c>
      <c r="I50" s="6">
        <f t="shared" si="14"/>
        <v>11</v>
      </c>
      <c r="J50" s="6">
        <f t="shared" si="15"/>
        <v>12.999999999999998</v>
      </c>
      <c r="K50" s="6">
        <f t="shared" si="10"/>
        <v>14.61</v>
      </c>
      <c r="L50" s="4"/>
      <c r="M50" s="18"/>
      <c r="N50" s="19"/>
      <c r="O50" s="19"/>
      <c r="P50" s="19"/>
      <c r="Q50" s="19"/>
      <c r="R50" s="20"/>
    </row>
    <row r="51" spans="1:18" ht="13.5" thickBot="1">
      <c r="A51" s="1">
        <v>7</v>
      </c>
      <c r="B51" s="6">
        <f t="shared" si="8"/>
        <v>70.04</v>
      </c>
      <c r="C51" s="6">
        <f t="shared" si="11"/>
        <v>10</v>
      </c>
      <c r="D51" s="6">
        <f t="shared" si="12"/>
        <v>15.129999999999999</v>
      </c>
      <c r="E51" s="6">
        <f t="shared" si="13"/>
        <v>11.209999999999999</v>
      </c>
      <c r="F51" s="4"/>
      <c r="G51" s="1">
        <v>7</v>
      </c>
      <c r="H51" s="6">
        <f t="shared" si="9"/>
        <v>64.36000000000001</v>
      </c>
      <c r="I51" s="6">
        <f t="shared" si="14"/>
        <v>13</v>
      </c>
      <c r="J51" s="6">
        <f t="shared" si="15"/>
        <v>15.299999999999999</v>
      </c>
      <c r="K51" s="6">
        <f t="shared" si="10"/>
        <v>14.209999999999999</v>
      </c>
      <c r="L51" s="4"/>
      <c r="M51" s="21"/>
      <c r="N51" s="22"/>
      <c r="O51" s="22"/>
      <c r="P51" s="22"/>
      <c r="Q51" s="22"/>
      <c r="R51" s="23"/>
    </row>
    <row r="52" spans="1:12" ht="12.75">
      <c r="A52" s="1">
        <v>8</v>
      </c>
      <c r="B52" s="6">
        <f t="shared" si="8"/>
        <v>91.81</v>
      </c>
      <c r="C52" s="6">
        <f t="shared" si="11"/>
        <v>12</v>
      </c>
      <c r="D52" s="6">
        <f t="shared" si="12"/>
        <v>13.629999999999999</v>
      </c>
      <c r="E52" s="6">
        <f t="shared" si="13"/>
        <v>12.11</v>
      </c>
      <c r="F52" s="4"/>
      <c r="G52" s="1">
        <v>8</v>
      </c>
      <c r="H52" s="6">
        <f t="shared" si="9"/>
        <v>86.13</v>
      </c>
      <c r="I52" s="6">
        <f t="shared" si="14"/>
        <v>15</v>
      </c>
      <c r="J52" s="6">
        <f t="shared" si="15"/>
        <v>13.799999999999999</v>
      </c>
      <c r="K52" s="6">
        <f t="shared" si="10"/>
        <v>15.11</v>
      </c>
      <c r="L52" s="4"/>
    </row>
    <row r="53" spans="1:12" ht="12.75">
      <c r="A53" s="1">
        <v>9</v>
      </c>
      <c r="B53" s="6">
        <f t="shared" si="8"/>
        <v>97.01</v>
      </c>
      <c r="C53" s="6">
        <f t="shared" si="11"/>
        <v>15</v>
      </c>
      <c r="D53" s="6">
        <f t="shared" si="12"/>
        <v>14.23</v>
      </c>
      <c r="E53" s="6">
        <f t="shared" si="13"/>
        <v>12.91</v>
      </c>
      <c r="F53" s="4"/>
      <c r="G53" s="1">
        <v>9</v>
      </c>
      <c r="H53" s="6">
        <f t="shared" si="9"/>
        <v>91.33</v>
      </c>
      <c r="I53" s="6">
        <f t="shared" si="14"/>
        <v>16</v>
      </c>
      <c r="J53" s="6">
        <f t="shared" si="15"/>
        <v>14.4</v>
      </c>
      <c r="K53" s="6">
        <f t="shared" si="10"/>
        <v>16.91</v>
      </c>
      <c r="L53" s="4"/>
    </row>
    <row r="54" spans="1:12" ht="12.75">
      <c r="A54" s="1">
        <v>10</v>
      </c>
      <c r="B54" s="6">
        <f t="shared" si="8"/>
        <v>103.01</v>
      </c>
      <c r="C54" s="6">
        <f t="shared" si="11"/>
        <v>12</v>
      </c>
      <c r="D54" s="6">
        <f t="shared" si="12"/>
        <v>14.43</v>
      </c>
      <c r="E54" s="6">
        <f t="shared" si="13"/>
        <v>11.61</v>
      </c>
      <c r="F54" s="4"/>
      <c r="G54" s="1">
        <v>10</v>
      </c>
      <c r="H54" s="6">
        <f t="shared" si="9"/>
        <v>97.33</v>
      </c>
      <c r="I54" s="6">
        <f t="shared" si="14"/>
        <v>18</v>
      </c>
      <c r="J54" s="6">
        <f t="shared" si="15"/>
        <v>14.6</v>
      </c>
      <c r="K54" s="6">
        <f t="shared" si="10"/>
        <v>14.61</v>
      </c>
      <c r="L54" s="4"/>
    </row>
    <row r="55" spans="1:12" ht="12.75">
      <c r="A55" s="1">
        <v>11</v>
      </c>
      <c r="B55" s="6">
        <f t="shared" si="8"/>
        <v>113.21000000000001</v>
      </c>
      <c r="C55" s="6">
        <f t="shared" si="11"/>
        <v>13</v>
      </c>
      <c r="D55" s="6">
        <f t="shared" si="12"/>
        <v>14.829999999999998</v>
      </c>
      <c r="E55" s="6">
        <f t="shared" si="13"/>
        <v>13.209999999999999</v>
      </c>
      <c r="F55" s="4"/>
      <c r="G55" s="1">
        <v>11</v>
      </c>
      <c r="H55" s="6">
        <f t="shared" si="9"/>
        <v>107.53</v>
      </c>
      <c r="I55" s="6">
        <f t="shared" si="14"/>
        <v>26</v>
      </c>
      <c r="J55" s="6">
        <f t="shared" si="15"/>
        <v>14.999999999999998</v>
      </c>
      <c r="K55" s="6">
        <f t="shared" si="10"/>
        <v>16.21</v>
      </c>
      <c r="L55" s="4"/>
    </row>
    <row r="56" spans="1:12" ht="12.75">
      <c r="A56" s="1">
        <v>12</v>
      </c>
      <c r="B56" s="6">
        <f t="shared" si="8"/>
        <v>116.56</v>
      </c>
      <c r="C56" s="6">
        <f t="shared" si="11"/>
        <v>13</v>
      </c>
      <c r="D56" s="6">
        <f t="shared" si="12"/>
        <v>11.129999999999999</v>
      </c>
      <c r="E56" s="6">
        <f t="shared" si="13"/>
        <v>11.41</v>
      </c>
      <c r="F56" s="4"/>
      <c r="G56" s="1">
        <v>12</v>
      </c>
      <c r="H56" s="6">
        <f t="shared" si="9"/>
        <v>110.88</v>
      </c>
      <c r="I56" s="6">
        <f t="shared" si="14"/>
        <v>15</v>
      </c>
      <c r="J56" s="6">
        <f t="shared" si="15"/>
        <v>11.299999999999999</v>
      </c>
      <c r="K56" s="6">
        <f t="shared" si="10"/>
        <v>14.41</v>
      </c>
      <c r="L56" s="4"/>
    </row>
    <row r="57" spans="1:12" ht="12.75">
      <c r="A57" s="1">
        <v>13</v>
      </c>
      <c r="B57" s="6">
        <f t="shared" si="8"/>
        <v>130.35999999999999</v>
      </c>
      <c r="C57" s="6">
        <f t="shared" si="11"/>
        <v>14</v>
      </c>
      <c r="D57" s="6">
        <f t="shared" si="12"/>
        <v>15.629999999999999</v>
      </c>
      <c r="E57" s="6">
        <f t="shared" si="13"/>
        <v>12.31</v>
      </c>
      <c r="F57" s="4"/>
      <c r="G57" s="1">
        <v>13</v>
      </c>
      <c r="H57" s="6">
        <f t="shared" si="9"/>
        <v>124.67999999999999</v>
      </c>
      <c r="I57" s="6">
        <f t="shared" si="14"/>
        <v>16</v>
      </c>
      <c r="J57" s="6">
        <f t="shared" si="15"/>
        <v>15.799999999999999</v>
      </c>
      <c r="K57" s="6">
        <f t="shared" si="10"/>
        <v>23.31</v>
      </c>
      <c r="L57" s="4"/>
    </row>
    <row r="58" spans="1:12" ht="12.75">
      <c r="A58" s="1">
        <v>14</v>
      </c>
      <c r="B58" s="6">
        <f t="shared" si="8"/>
        <v>125.01</v>
      </c>
      <c r="C58" s="6">
        <f t="shared" si="11"/>
        <v>17</v>
      </c>
      <c r="D58" s="6">
        <f t="shared" si="12"/>
        <v>15.93</v>
      </c>
      <c r="E58" s="6">
        <f t="shared" si="13"/>
        <v>13.01</v>
      </c>
      <c r="F58" s="4"/>
      <c r="G58" s="1">
        <v>14</v>
      </c>
      <c r="H58" s="6">
        <f t="shared" si="9"/>
        <v>119.33</v>
      </c>
      <c r="I58" s="6">
        <f t="shared" si="14"/>
        <v>17</v>
      </c>
      <c r="J58" s="6">
        <f t="shared" si="15"/>
        <v>16.1</v>
      </c>
      <c r="K58" s="6">
        <f t="shared" si="10"/>
        <v>16.01</v>
      </c>
      <c r="L58" s="4"/>
    </row>
    <row r="59" spans="1:12" ht="12.75">
      <c r="A59" s="1">
        <v>15</v>
      </c>
      <c r="B59" s="6">
        <f t="shared" si="8"/>
        <v>147.94000000000003</v>
      </c>
      <c r="C59" s="6">
        <f t="shared" si="11"/>
        <v>15</v>
      </c>
      <c r="D59" s="6">
        <f t="shared" si="12"/>
        <v>16.53</v>
      </c>
      <c r="E59" s="6">
        <f t="shared" si="13"/>
        <v>13.01</v>
      </c>
      <c r="F59" s="4"/>
      <c r="G59" s="1">
        <v>15</v>
      </c>
      <c r="H59" s="6">
        <f t="shared" si="9"/>
        <v>142.26000000000002</v>
      </c>
      <c r="I59" s="6">
        <f t="shared" si="14"/>
        <v>18</v>
      </c>
      <c r="J59" s="6">
        <f t="shared" si="15"/>
        <v>16.700000000000003</v>
      </c>
      <c r="K59" s="6">
        <f t="shared" si="10"/>
        <v>16.01</v>
      </c>
      <c r="L59" s="4"/>
    </row>
    <row r="60" spans="1:12" ht="12.75">
      <c r="A60" s="1">
        <v>16</v>
      </c>
      <c r="B60" s="6">
        <f t="shared" si="8"/>
        <v>154.61</v>
      </c>
      <c r="C60" s="6">
        <f t="shared" si="11"/>
        <v>16</v>
      </c>
      <c r="D60" s="6">
        <f t="shared" si="12"/>
        <v>17.23</v>
      </c>
      <c r="E60" s="6">
        <f t="shared" si="13"/>
        <v>13.91</v>
      </c>
      <c r="F60" s="4"/>
      <c r="G60" s="1">
        <v>16</v>
      </c>
      <c r="H60" s="6">
        <f t="shared" si="9"/>
        <v>148.93</v>
      </c>
      <c r="I60" s="6">
        <f t="shared" si="14"/>
        <v>19</v>
      </c>
      <c r="J60" s="6">
        <f t="shared" si="15"/>
        <v>17.400000000000002</v>
      </c>
      <c r="K60" s="6">
        <f t="shared" si="10"/>
        <v>16.91</v>
      </c>
      <c r="L60" s="4"/>
    </row>
    <row r="61" spans="1:12" ht="12.75">
      <c r="A61" s="1">
        <v>17</v>
      </c>
      <c r="B61" s="6">
        <f t="shared" si="8"/>
        <v>153.04000000000002</v>
      </c>
      <c r="C61" s="6">
        <f t="shared" si="11"/>
        <v>17</v>
      </c>
      <c r="D61" s="6">
        <f t="shared" si="12"/>
        <v>18.63</v>
      </c>
      <c r="E61" s="6">
        <f t="shared" si="13"/>
        <v>14.41</v>
      </c>
      <c r="F61" s="4"/>
      <c r="G61" s="1">
        <v>17</v>
      </c>
      <c r="H61" s="6">
        <f t="shared" si="9"/>
        <v>147.36</v>
      </c>
      <c r="I61" s="6">
        <f t="shared" si="14"/>
        <v>20</v>
      </c>
      <c r="J61" s="6">
        <f t="shared" si="15"/>
        <v>18.8</v>
      </c>
      <c r="K61" s="6">
        <f t="shared" si="10"/>
        <v>20.41</v>
      </c>
      <c r="L61" s="4"/>
    </row>
    <row r="62" spans="1:12" ht="12.75">
      <c r="A62" s="1">
        <v>18</v>
      </c>
      <c r="B62" s="6">
        <f t="shared" si="8"/>
        <v>156.41000000000003</v>
      </c>
      <c r="C62" s="6">
        <f t="shared" si="11"/>
        <v>19</v>
      </c>
      <c r="D62" s="6">
        <f t="shared" si="12"/>
        <v>18.13</v>
      </c>
      <c r="E62" s="6">
        <f t="shared" si="13"/>
        <v>15.209999999999999</v>
      </c>
      <c r="F62" s="4"/>
      <c r="G62" s="1">
        <v>18</v>
      </c>
      <c r="H62" s="6">
        <f t="shared" si="9"/>
        <v>150.73000000000002</v>
      </c>
      <c r="I62" s="6">
        <f t="shared" si="14"/>
        <v>20</v>
      </c>
      <c r="J62" s="6">
        <f t="shared" si="15"/>
        <v>18.3</v>
      </c>
      <c r="K62" s="6">
        <f t="shared" si="10"/>
        <v>19.209999999999997</v>
      </c>
      <c r="L62" s="4"/>
    </row>
  </sheetData>
  <mergeCells count="9">
    <mergeCell ref="M2:R8"/>
    <mergeCell ref="M23:R29"/>
    <mergeCell ref="M45:R51"/>
    <mergeCell ref="A43:E43"/>
    <mergeCell ref="G43:K43"/>
    <mergeCell ref="B1:E1"/>
    <mergeCell ref="G1:K1"/>
    <mergeCell ref="A22:E22"/>
    <mergeCell ref="G22:K2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4"/>
  </sheetPr>
  <dimension ref="A1:R62"/>
  <sheetViews>
    <sheetView workbookViewId="0" topLeftCell="A31">
      <selection activeCell="M44" sqref="M44:R50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17</v>
      </c>
      <c r="C1" s="11"/>
      <c r="D1" s="11"/>
      <c r="E1" s="11"/>
      <c r="F1" s="3"/>
      <c r="G1" s="11" t="s">
        <v>18</v>
      </c>
      <c r="H1" s="11"/>
      <c r="I1" s="11"/>
      <c r="J1" s="11"/>
      <c r="K1" s="11"/>
    </row>
    <row r="2" spans="1:18" ht="14.25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15" t="s">
        <v>90</v>
      </c>
      <c r="N2" s="16"/>
      <c r="O2" s="16"/>
      <c r="P2" s="16"/>
      <c r="Q2" s="16"/>
      <c r="R2" s="17"/>
    </row>
    <row r="3" spans="1:18" ht="12.75">
      <c r="A3" s="1">
        <v>1</v>
      </c>
      <c r="B3" s="6">
        <v>50.12</v>
      </c>
      <c r="C3" s="6">
        <v>10</v>
      </c>
      <c r="D3" s="8">
        <v>11.8</v>
      </c>
      <c r="E3" s="6">
        <f aca="true" t="shared" si="0" ref="E3:E20">J3+2.4</f>
        <v>12.9</v>
      </c>
      <c r="F3" s="4"/>
      <c r="G3" s="1">
        <v>1</v>
      </c>
      <c r="H3" s="8">
        <f>B3-3.25</f>
        <v>46.87</v>
      </c>
      <c r="I3" s="8">
        <v>8</v>
      </c>
      <c r="J3" s="8">
        <v>10.5</v>
      </c>
      <c r="K3" s="6">
        <v>11.8</v>
      </c>
      <c r="M3" s="18"/>
      <c r="N3" s="19"/>
      <c r="O3" s="19"/>
      <c r="P3" s="19"/>
      <c r="Q3" s="19"/>
      <c r="R3" s="20"/>
    </row>
    <row r="4" spans="1:18" ht="12.75">
      <c r="A4" s="1">
        <v>2</v>
      </c>
      <c r="B4" s="6">
        <v>49.34</v>
      </c>
      <c r="C4" s="6">
        <v>9</v>
      </c>
      <c r="D4" s="8">
        <v>10.5</v>
      </c>
      <c r="E4" s="6">
        <f t="shared" si="0"/>
        <v>9.8</v>
      </c>
      <c r="F4" s="4"/>
      <c r="G4" s="1">
        <v>2</v>
      </c>
      <c r="H4" s="8">
        <f aca="true" t="shared" si="1" ref="H4:H20">B4-3.25</f>
        <v>46.09</v>
      </c>
      <c r="I4" s="8">
        <v>9</v>
      </c>
      <c r="J4" s="8">
        <v>7.4</v>
      </c>
      <c r="K4" s="6">
        <v>10.8</v>
      </c>
      <c r="M4" s="18"/>
      <c r="N4" s="19"/>
      <c r="O4" s="19"/>
      <c r="P4" s="19"/>
      <c r="Q4" s="19"/>
      <c r="R4" s="20"/>
    </row>
    <row r="5" spans="1:18" ht="12.75">
      <c r="A5" s="1">
        <v>3</v>
      </c>
      <c r="B5" s="6">
        <v>60.27</v>
      </c>
      <c r="C5" s="6">
        <v>11</v>
      </c>
      <c r="D5" s="8">
        <v>11.9</v>
      </c>
      <c r="E5" s="6">
        <f t="shared" si="0"/>
        <v>11.5</v>
      </c>
      <c r="F5" s="4"/>
      <c r="G5" s="1">
        <v>3</v>
      </c>
      <c r="H5" s="8">
        <f t="shared" si="1"/>
        <v>57.02</v>
      </c>
      <c r="I5" s="8">
        <v>11</v>
      </c>
      <c r="J5" s="8">
        <v>9.1</v>
      </c>
      <c r="K5" s="6">
        <v>11.9</v>
      </c>
      <c r="M5" s="18"/>
      <c r="N5" s="19"/>
      <c r="O5" s="19"/>
      <c r="P5" s="19"/>
      <c r="Q5" s="19"/>
      <c r="R5" s="20"/>
    </row>
    <row r="6" spans="1:18" ht="12.75">
      <c r="A6" s="1">
        <v>4</v>
      </c>
      <c r="B6" s="6">
        <v>67.34</v>
      </c>
      <c r="C6" s="6">
        <v>15</v>
      </c>
      <c r="D6" s="8">
        <v>13.8</v>
      </c>
      <c r="E6" s="6">
        <f t="shared" si="0"/>
        <v>11.3</v>
      </c>
      <c r="F6" s="4"/>
      <c r="G6" s="1">
        <v>4</v>
      </c>
      <c r="H6" s="8">
        <f t="shared" si="1"/>
        <v>64.09</v>
      </c>
      <c r="I6" s="8">
        <v>12</v>
      </c>
      <c r="J6" s="8">
        <v>8.9</v>
      </c>
      <c r="K6" s="6">
        <v>12.9</v>
      </c>
      <c r="M6" s="18"/>
      <c r="N6" s="19"/>
      <c r="O6" s="19"/>
      <c r="P6" s="19"/>
      <c r="Q6" s="19"/>
      <c r="R6" s="20"/>
    </row>
    <row r="7" spans="1:18" ht="12.75">
      <c r="A7" s="1">
        <v>5</v>
      </c>
      <c r="B7" s="6">
        <v>70.35</v>
      </c>
      <c r="C7" s="6">
        <v>12</v>
      </c>
      <c r="D7" s="8">
        <v>12.4</v>
      </c>
      <c r="E7" s="6">
        <f t="shared" si="0"/>
        <v>10.8</v>
      </c>
      <c r="F7" s="4"/>
      <c r="G7" s="1">
        <v>5</v>
      </c>
      <c r="H7" s="8">
        <f t="shared" si="1"/>
        <v>67.1</v>
      </c>
      <c r="I7" s="8">
        <v>12</v>
      </c>
      <c r="J7" s="8">
        <v>8.4</v>
      </c>
      <c r="K7" s="6">
        <v>12.4</v>
      </c>
      <c r="M7" s="18"/>
      <c r="N7" s="19"/>
      <c r="O7" s="19"/>
      <c r="P7" s="19"/>
      <c r="Q7" s="19"/>
      <c r="R7" s="20"/>
    </row>
    <row r="8" spans="1:18" ht="13.5" thickBot="1">
      <c r="A8" s="1">
        <v>6</v>
      </c>
      <c r="B8" s="6">
        <v>80.25</v>
      </c>
      <c r="C8" s="6">
        <v>8</v>
      </c>
      <c r="D8" s="8">
        <v>13.1</v>
      </c>
      <c r="E8" s="6">
        <f t="shared" si="0"/>
        <v>12.5</v>
      </c>
      <c r="F8" s="4"/>
      <c r="G8" s="1">
        <v>6</v>
      </c>
      <c r="H8" s="8">
        <f t="shared" si="1"/>
        <v>77</v>
      </c>
      <c r="I8" s="8">
        <v>6</v>
      </c>
      <c r="J8" s="8">
        <v>10.1</v>
      </c>
      <c r="K8" s="6">
        <v>13.1</v>
      </c>
      <c r="M8" s="21"/>
      <c r="N8" s="22"/>
      <c r="O8" s="22"/>
      <c r="P8" s="22"/>
      <c r="Q8" s="22"/>
      <c r="R8" s="23"/>
    </row>
    <row r="9" spans="1:11" ht="12.75">
      <c r="A9" s="1">
        <v>7</v>
      </c>
      <c r="B9" s="6">
        <v>86.14</v>
      </c>
      <c r="C9" s="6">
        <v>8</v>
      </c>
      <c r="D9" s="8">
        <v>17.4</v>
      </c>
      <c r="E9" s="6">
        <f t="shared" si="0"/>
        <v>12.1</v>
      </c>
      <c r="F9" s="4"/>
      <c r="G9" s="1">
        <v>7</v>
      </c>
      <c r="H9" s="8">
        <f t="shared" si="1"/>
        <v>82.89</v>
      </c>
      <c r="I9" s="8">
        <v>8</v>
      </c>
      <c r="J9" s="8">
        <v>9.7</v>
      </c>
      <c r="K9" s="6">
        <v>15.4</v>
      </c>
    </row>
    <row r="10" spans="1:11" ht="12.75">
      <c r="A10" s="1">
        <v>8</v>
      </c>
      <c r="B10" s="6">
        <v>91.34</v>
      </c>
      <c r="C10" s="6">
        <v>10</v>
      </c>
      <c r="D10" s="8">
        <v>13.9</v>
      </c>
      <c r="E10" s="6">
        <f t="shared" si="0"/>
        <v>13</v>
      </c>
      <c r="F10" s="4"/>
      <c r="G10" s="1">
        <v>8</v>
      </c>
      <c r="H10" s="8">
        <f t="shared" si="1"/>
        <v>88.09</v>
      </c>
      <c r="I10" s="8">
        <v>10</v>
      </c>
      <c r="J10" s="8">
        <v>10.6</v>
      </c>
      <c r="K10" s="6">
        <v>13.9</v>
      </c>
    </row>
    <row r="11" spans="1:11" ht="12.75">
      <c r="A11" s="1">
        <v>9</v>
      </c>
      <c r="B11" s="6">
        <v>97.34</v>
      </c>
      <c r="C11" s="6">
        <v>13</v>
      </c>
      <c r="D11" s="8">
        <v>14.5</v>
      </c>
      <c r="E11" s="6">
        <f t="shared" si="0"/>
        <v>14.8</v>
      </c>
      <c r="F11" s="4"/>
      <c r="G11" s="1">
        <v>9</v>
      </c>
      <c r="H11" s="8">
        <f t="shared" si="1"/>
        <v>94.09</v>
      </c>
      <c r="I11" s="8">
        <v>11</v>
      </c>
      <c r="J11" s="8">
        <v>12.4</v>
      </c>
      <c r="K11" s="6">
        <v>14.5</v>
      </c>
    </row>
    <row r="12" spans="1:11" ht="12.75">
      <c r="A12" s="1">
        <v>10</v>
      </c>
      <c r="B12" s="6">
        <v>105.02</v>
      </c>
      <c r="C12" s="6">
        <v>10</v>
      </c>
      <c r="D12" s="8">
        <v>14.7</v>
      </c>
      <c r="E12" s="6">
        <f t="shared" si="0"/>
        <v>12.5</v>
      </c>
      <c r="F12" s="4"/>
      <c r="G12" s="1">
        <v>10</v>
      </c>
      <c r="H12" s="8">
        <f t="shared" si="1"/>
        <v>101.77</v>
      </c>
      <c r="I12" s="8">
        <v>13</v>
      </c>
      <c r="J12" s="8">
        <v>10.1</v>
      </c>
      <c r="K12" s="6">
        <v>14.7</v>
      </c>
    </row>
    <row r="13" spans="1:11" ht="12.75">
      <c r="A13" s="1">
        <v>11</v>
      </c>
      <c r="B13" s="9">
        <v>110.35</v>
      </c>
      <c r="C13" s="6">
        <v>11</v>
      </c>
      <c r="D13" s="8">
        <v>15.1</v>
      </c>
      <c r="E13" s="6">
        <f t="shared" si="0"/>
        <v>14.1</v>
      </c>
      <c r="F13" s="4"/>
      <c r="G13" s="1">
        <v>11</v>
      </c>
      <c r="H13" s="8">
        <f t="shared" si="1"/>
        <v>107.1</v>
      </c>
      <c r="I13" s="8">
        <v>21</v>
      </c>
      <c r="J13" s="8">
        <v>11.7</v>
      </c>
      <c r="K13" s="6">
        <v>15.1</v>
      </c>
    </row>
    <row r="14" spans="1:11" ht="12.75">
      <c r="A14" s="1">
        <v>12</v>
      </c>
      <c r="B14" s="6">
        <v>124.68</v>
      </c>
      <c r="C14" s="6">
        <v>11</v>
      </c>
      <c r="D14" s="8">
        <v>11.4</v>
      </c>
      <c r="E14" s="6">
        <f t="shared" si="0"/>
        <v>12.3</v>
      </c>
      <c r="F14" s="4"/>
      <c r="G14" s="1">
        <v>12</v>
      </c>
      <c r="H14" s="8">
        <f t="shared" si="1"/>
        <v>121.43</v>
      </c>
      <c r="I14" s="8">
        <v>10</v>
      </c>
      <c r="J14" s="8">
        <v>9.9</v>
      </c>
      <c r="K14" s="6">
        <v>11.4</v>
      </c>
    </row>
    <row r="15" spans="1:11" ht="12.75">
      <c r="A15" s="1">
        <v>13</v>
      </c>
      <c r="B15" s="6">
        <v>117.04</v>
      </c>
      <c r="C15" s="6">
        <v>12</v>
      </c>
      <c r="D15" s="8">
        <v>15.9</v>
      </c>
      <c r="E15" s="6">
        <f t="shared" si="0"/>
        <v>21.2</v>
      </c>
      <c r="F15" s="4"/>
      <c r="G15" s="1">
        <v>13</v>
      </c>
      <c r="H15" s="8">
        <f t="shared" si="1"/>
        <v>113.79</v>
      </c>
      <c r="I15" s="8">
        <v>11</v>
      </c>
      <c r="J15" s="8">
        <v>18.8</v>
      </c>
      <c r="K15" s="6">
        <v>15.9</v>
      </c>
    </row>
    <row r="16" spans="1:11" ht="12.75">
      <c r="A16" s="1">
        <v>14</v>
      </c>
      <c r="B16" s="6">
        <v>134.27</v>
      </c>
      <c r="C16" s="6">
        <v>15</v>
      </c>
      <c r="D16" s="8">
        <v>16.2</v>
      </c>
      <c r="E16" s="6">
        <f t="shared" si="0"/>
        <v>13.9</v>
      </c>
      <c r="F16" s="4"/>
      <c r="G16" s="1">
        <v>14</v>
      </c>
      <c r="H16" s="8">
        <f t="shared" si="1"/>
        <v>131.02</v>
      </c>
      <c r="I16" s="8">
        <v>12</v>
      </c>
      <c r="J16" s="8">
        <v>11.5</v>
      </c>
      <c r="K16" s="6">
        <v>16.2</v>
      </c>
    </row>
    <row r="17" spans="1:11" ht="12.75">
      <c r="A17" s="1">
        <v>15</v>
      </c>
      <c r="B17" s="6">
        <v>130.21</v>
      </c>
      <c r="C17" s="6">
        <v>13</v>
      </c>
      <c r="D17" s="8">
        <v>16.8</v>
      </c>
      <c r="E17" s="6">
        <f t="shared" si="0"/>
        <v>13.9</v>
      </c>
      <c r="F17" s="4"/>
      <c r="G17" s="1">
        <v>15</v>
      </c>
      <c r="H17" s="8">
        <f t="shared" si="1"/>
        <v>126.96000000000001</v>
      </c>
      <c r="I17" s="8">
        <v>13</v>
      </c>
      <c r="J17" s="8">
        <v>11.5</v>
      </c>
      <c r="K17" s="6">
        <v>16.8</v>
      </c>
    </row>
    <row r="18" spans="1:11" ht="12.75">
      <c r="A18" s="1">
        <v>16</v>
      </c>
      <c r="B18" s="6">
        <v>147.37</v>
      </c>
      <c r="C18" s="6">
        <v>14</v>
      </c>
      <c r="D18" s="8">
        <v>16.5</v>
      </c>
      <c r="E18" s="6">
        <f t="shared" si="0"/>
        <v>14.8</v>
      </c>
      <c r="F18" s="4"/>
      <c r="G18" s="1">
        <v>16</v>
      </c>
      <c r="H18" s="8">
        <f t="shared" si="1"/>
        <v>144.12</v>
      </c>
      <c r="I18" s="8">
        <v>14</v>
      </c>
      <c r="J18" s="8">
        <v>12.4</v>
      </c>
      <c r="K18" s="6">
        <v>17.5</v>
      </c>
    </row>
    <row r="19" spans="1:11" ht="12.75">
      <c r="A19" s="1">
        <v>17</v>
      </c>
      <c r="B19" s="6">
        <v>138.05</v>
      </c>
      <c r="C19" s="6">
        <v>15</v>
      </c>
      <c r="D19" s="8">
        <v>17.9</v>
      </c>
      <c r="E19" s="6">
        <f t="shared" si="0"/>
        <v>18.3</v>
      </c>
      <c r="F19" s="4"/>
      <c r="G19" s="1">
        <v>17</v>
      </c>
      <c r="H19" s="8">
        <f t="shared" si="1"/>
        <v>134.8</v>
      </c>
      <c r="I19" s="8">
        <v>15</v>
      </c>
      <c r="J19" s="8">
        <v>15.9</v>
      </c>
      <c r="K19" s="6">
        <v>18.9</v>
      </c>
    </row>
    <row r="20" spans="1:11" ht="12.75">
      <c r="A20" s="1">
        <v>18</v>
      </c>
      <c r="B20" s="6">
        <v>150.22</v>
      </c>
      <c r="C20" s="6">
        <v>17</v>
      </c>
      <c r="D20" s="8">
        <v>18.8</v>
      </c>
      <c r="E20" s="6">
        <f t="shared" si="0"/>
        <v>17.099999999999998</v>
      </c>
      <c r="F20" s="4"/>
      <c r="G20" s="1">
        <v>18</v>
      </c>
      <c r="H20" s="8">
        <f t="shared" si="1"/>
        <v>146.97</v>
      </c>
      <c r="I20" s="8">
        <v>15</v>
      </c>
      <c r="J20" s="8">
        <v>14.7</v>
      </c>
      <c r="K20" s="6">
        <v>18.4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19</v>
      </c>
      <c r="B22" s="11"/>
      <c r="C22" s="11"/>
      <c r="D22" s="11"/>
      <c r="E22" s="11"/>
      <c r="G22" s="11" t="s">
        <v>20</v>
      </c>
      <c r="H22" s="11"/>
      <c r="I22" s="11"/>
      <c r="J22" s="11"/>
      <c r="K22" s="11"/>
    </row>
    <row r="23" spans="1:18" ht="14.25" customHeight="1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15" t="s">
        <v>90</v>
      </c>
      <c r="N23" s="16"/>
      <c r="O23" s="16"/>
      <c r="P23" s="16"/>
      <c r="Q23" s="16"/>
      <c r="R23" s="17"/>
    </row>
    <row r="24" spans="1:18" ht="12.75">
      <c r="A24" s="1">
        <v>1</v>
      </c>
      <c r="B24" s="6">
        <f>B3+3.26</f>
        <v>53.379999999999995</v>
      </c>
      <c r="C24" s="6">
        <f>C3-2</f>
        <v>8</v>
      </c>
      <c r="D24" s="6">
        <f>K3+2.22</f>
        <v>14.020000000000001</v>
      </c>
      <c r="E24" s="6">
        <f aca="true" t="shared" si="2" ref="E24:E41">K24-1.3</f>
        <v>8.399999999999999</v>
      </c>
      <c r="F24" s="4"/>
      <c r="G24" s="1">
        <v>1</v>
      </c>
      <c r="H24" s="8">
        <v>54.26</v>
      </c>
      <c r="I24" s="8">
        <f>I3+1</f>
        <v>9</v>
      </c>
      <c r="J24" s="8">
        <f aca="true" t="shared" si="3" ref="J24:J41">D3-1.1</f>
        <v>10.700000000000001</v>
      </c>
      <c r="K24" s="8">
        <v>9.7</v>
      </c>
      <c r="M24" s="18"/>
      <c r="N24" s="19"/>
      <c r="O24" s="19"/>
      <c r="P24" s="19"/>
      <c r="Q24" s="19"/>
      <c r="R24" s="20"/>
    </row>
    <row r="25" spans="1:18" ht="12.75">
      <c r="A25" s="1">
        <v>2</v>
      </c>
      <c r="B25" s="6">
        <f aca="true" t="shared" si="4" ref="B25:B41">B4+3.26</f>
        <v>52.6</v>
      </c>
      <c r="C25" s="6">
        <f aca="true" t="shared" si="5" ref="C25:C41">C4-2</f>
        <v>7</v>
      </c>
      <c r="D25" s="6">
        <f aca="true" t="shared" si="6" ref="D25:D41">K4+2.22</f>
        <v>13.020000000000001</v>
      </c>
      <c r="E25" s="6">
        <f t="shared" si="2"/>
        <v>8.1</v>
      </c>
      <c r="F25" s="4"/>
      <c r="G25" s="1">
        <v>2</v>
      </c>
      <c r="H25" s="8">
        <v>47.34</v>
      </c>
      <c r="I25" s="8">
        <f aca="true" t="shared" si="7" ref="I25:I41">I4+1</f>
        <v>10</v>
      </c>
      <c r="J25" s="8">
        <f t="shared" si="3"/>
        <v>9.4</v>
      </c>
      <c r="K25" s="8">
        <v>9.4</v>
      </c>
      <c r="M25" s="18"/>
      <c r="N25" s="19"/>
      <c r="O25" s="19"/>
      <c r="P25" s="19"/>
      <c r="Q25" s="19"/>
      <c r="R25" s="20"/>
    </row>
    <row r="26" spans="1:18" ht="12.75">
      <c r="A26" s="1">
        <v>3</v>
      </c>
      <c r="B26" s="6">
        <f t="shared" si="4"/>
        <v>63.53</v>
      </c>
      <c r="C26" s="6">
        <f t="shared" si="5"/>
        <v>9</v>
      </c>
      <c r="D26" s="6">
        <f t="shared" si="6"/>
        <v>14.120000000000001</v>
      </c>
      <c r="E26" s="6">
        <f t="shared" si="2"/>
        <v>7.8</v>
      </c>
      <c r="F26" s="4"/>
      <c r="G26" s="1">
        <v>3</v>
      </c>
      <c r="H26" s="8">
        <v>52.34</v>
      </c>
      <c r="I26" s="8">
        <f t="shared" si="7"/>
        <v>12</v>
      </c>
      <c r="J26" s="8">
        <f t="shared" si="3"/>
        <v>10.8</v>
      </c>
      <c r="K26" s="8">
        <v>9.1</v>
      </c>
      <c r="M26" s="18"/>
      <c r="N26" s="19"/>
      <c r="O26" s="19"/>
      <c r="P26" s="19"/>
      <c r="Q26" s="19"/>
      <c r="R26" s="20"/>
    </row>
    <row r="27" spans="1:18" ht="12.75">
      <c r="A27" s="1">
        <v>4</v>
      </c>
      <c r="B27" s="6">
        <f t="shared" si="4"/>
        <v>70.60000000000001</v>
      </c>
      <c r="C27" s="6">
        <f t="shared" si="5"/>
        <v>13</v>
      </c>
      <c r="D27" s="6">
        <f t="shared" si="6"/>
        <v>15.120000000000001</v>
      </c>
      <c r="E27" s="6">
        <f t="shared" si="2"/>
        <v>6.6000000000000005</v>
      </c>
      <c r="F27" s="4"/>
      <c r="G27" s="1">
        <v>4</v>
      </c>
      <c r="H27" s="8">
        <v>73.48</v>
      </c>
      <c r="I27" s="8">
        <f t="shared" si="7"/>
        <v>13</v>
      </c>
      <c r="J27" s="8">
        <f t="shared" si="3"/>
        <v>12.700000000000001</v>
      </c>
      <c r="K27" s="8">
        <v>7.9</v>
      </c>
      <c r="M27" s="18"/>
      <c r="N27" s="19"/>
      <c r="O27" s="19"/>
      <c r="P27" s="19"/>
      <c r="Q27" s="19"/>
      <c r="R27" s="20"/>
    </row>
    <row r="28" spans="1:18" ht="12.75">
      <c r="A28" s="1">
        <v>5</v>
      </c>
      <c r="B28" s="6">
        <f t="shared" si="4"/>
        <v>73.61</v>
      </c>
      <c r="C28" s="6">
        <f t="shared" si="5"/>
        <v>10</v>
      </c>
      <c r="D28" s="6">
        <f t="shared" si="6"/>
        <v>14.620000000000001</v>
      </c>
      <c r="E28" s="6">
        <f t="shared" si="2"/>
        <v>7.1000000000000005</v>
      </c>
      <c r="F28" s="4"/>
      <c r="G28" s="1">
        <v>5</v>
      </c>
      <c r="H28" s="8">
        <v>70.25</v>
      </c>
      <c r="I28" s="8">
        <f t="shared" si="7"/>
        <v>13</v>
      </c>
      <c r="J28" s="8">
        <f t="shared" si="3"/>
        <v>11.3</v>
      </c>
      <c r="K28" s="8">
        <v>8.4</v>
      </c>
      <c r="M28" s="18"/>
      <c r="N28" s="19"/>
      <c r="O28" s="19"/>
      <c r="P28" s="19"/>
      <c r="Q28" s="19"/>
      <c r="R28" s="20"/>
    </row>
    <row r="29" spans="1:18" ht="13.5" thickBot="1">
      <c r="A29" s="1">
        <v>6</v>
      </c>
      <c r="B29" s="6">
        <f t="shared" si="4"/>
        <v>83.51</v>
      </c>
      <c r="C29" s="6">
        <f t="shared" si="5"/>
        <v>6</v>
      </c>
      <c r="D29" s="6">
        <f t="shared" si="6"/>
        <v>15.32</v>
      </c>
      <c r="E29" s="6">
        <f t="shared" si="2"/>
        <v>8.799999999999999</v>
      </c>
      <c r="F29" s="4"/>
      <c r="G29" s="1">
        <v>6</v>
      </c>
      <c r="H29" s="8">
        <v>46.37</v>
      </c>
      <c r="I29" s="8">
        <f t="shared" si="7"/>
        <v>7</v>
      </c>
      <c r="J29" s="8">
        <f t="shared" si="3"/>
        <v>12</v>
      </c>
      <c r="K29" s="8">
        <v>10.1</v>
      </c>
      <c r="M29" s="21"/>
      <c r="N29" s="22"/>
      <c r="O29" s="22"/>
      <c r="P29" s="22"/>
      <c r="Q29" s="22"/>
      <c r="R29" s="23"/>
    </row>
    <row r="30" spans="1:11" ht="12.75">
      <c r="A30" s="1">
        <v>7</v>
      </c>
      <c r="B30" s="6">
        <f t="shared" si="4"/>
        <v>89.4</v>
      </c>
      <c r="C30" s="6">
        <f t="shared" si="5"/>
        <v>6</v>
      </c>
      <c r="D30" s="6">
        <f t="shared" si="6"/>
        <v>17.62</v>
      </c>
      <c r="E30" s="6">
        <f t="shared" si="2"/>
        <v>8.399999999999999</v>
      </c>
      <c r="F30" s="4"/>
      <c r="G30" s="1">
        <v>7</v>
      </c>
      <c r="H30" s="8">
        <v>61.37</v>
      </c>
      <c r="I30" s="8">
        <f t="shared" si="7"/>
        <v>9</v>
      </c>
      <c r="J30" s="8">
        <f t="shared" si="3"/>
        <v>16.299999999999997</v>
      </c>
      <c r="K30" s="8">
        <v>9.7</v>
      </c>
    </row>
    <row r="31" spans="1:11" ht="12.75">
      <c r="A31" s="1">
        <v>8</v>
      </c>
      <c r="B31" s="6">
        <f t="shared" si="4"/>
        <v>94.60000000000001</v>
      </c>
      <c r="C31" s="6">
        <f t="shared" si="5"/>
        <v>8</v>
      </c>
      <c r="D31" s="6">
        <f t="shared" si="6"/>
        <v>16.12</v>
      </c>
      <c r="E31" s="6">
        <f t="shared" si="2"/>
        <v>9.299999999999999</v>
      </c>
      <c r="F31" s="4"/>
      <c r="G31" s="1">
        <v>8</v>
      </c>
      <c r="H31" s="8">
        <v>86.14</v>
      </c>
      <c r="I31" s="8">
        <f t="shared" si="7"/>
        <v>11</v>
      </c>
      <c r="J31" s="8">
        <f t="shared" si="3"/>
        <v>12.8</v>
      </c>
      <c r="K31" s="8">
        <v>10.6</v>
      </c>
    </row>
    <row r="32" spans="1:11" ht="12.75">
      <c r="A32" s="1">
        <v>9</v>
      </c>
      <c r="B32" s="6">
        <f t="shared" si="4"/>
        <v>100.60000000000001</v>
      </c>
      <c r="C32" s="6">
        <f t="shared" si="5"/>
        <v>11</v>
      </c>
      <c r="D32" s="6">
        <f t="shared" si="6"/>
        <v>16.72</v>
      </c>
      <c r="E32" s="6">
        <f t="shared" si="2"/>
        <v>10.1</v>
      </c>
      <c r="F32" s="4"/>
      <c r="G32" s="1">
        <v>9</v>
      </c>
      <c r="H32" s="8">
        <v>91.34</v>
      </c>
      <c r="I32" s="8">
        <f t="shared" si="7"/>
        <v>12</v>
      </c>
      <c r="J32" s="8">
        <f t="shared" si="3"/>
        <v>13.4</v>
      </c>
      <c r="K32" s="8">
        <v>11.4</v>
      </c>
    </row>
    <row r="33" spans="1:11" ht="12.75">
      <c r="A33" s="1">
        <v>10</v>
      </c>
      <c r="B33" s="6">
        <f t="shared" si="4"/>
        <v>108.28</v>
      </c>
      <c r="C33" s="6">
        <f t="shared" si="5"/>
        <v>8</v>
      </c>
      <c r="D33" s="6">
        <f t="shared" si="6"/>
        <v>16.919999999999998</v>
      </c>
      <c r="E33" s="6">
        <f t="shared" si="2"/>
        <v>8.799999999999999</v>
      </c>
      <c r="F33" s="4"/>
      <c r="G33" s="1">
        <v>10</v>
      </c>
      <c r="H33" s="8">
        <v>97.34</v>
      </c>
      <c r="I33" s="8">
        <f t="shared" si="7"/>
        <v>14</v>
      </c>
      <c r="J33" s="8">
        <f t="shared" si="3"/>
        <v>13.6</v>
      </c>
      <c r="K33" s="8">
        <v>10.1</v>
      </c>
    </row>
    <row r="34" spans="1:11" ht="12.75">
      <c r="A34" s="1">
        <v>11</v>
      </c>
      <c r="B34" s="6">
        <f t="shared" si="4"/>
        <v>113.61</v>
      </c>
      <c r="C34" s="6">
        <f t="shared" si="5"/>
        <v>9</v>
      </c>
      <c r="D34" s="6">
        <f t="shared" si="6"/>
        <v>17.32</v>
      </c>
      <c r="E34" s="6">
        <f t="shared" si="2"/>
        <v>10.399999999999999</v>
      </c>
      <c r="F34" s="4"/>
      <c r="G34" s="1">
        <v>11</v>
      </c>
      <c r="H34" s="8">
        <v>102.65</v>
      </c>
      <c r="I34" s="8">
        <f t="shared" si="7"/>
        <v>22</v>
      </c>
      <c r="J34" s="8">
        <f t="shared" si="3"/>
        <v>14</v>
      </c>
      <c r="K34" s="8">
        <v>11.7</v>
      </c>
    </row>
    <row r="35" spans="1:11" ht="12.75">
      <c r="A35" s="1">
        <v>12</v>
      </c>
      <c r="B35" s="6">
        <f t="shared" si="4"/>
        <v>127.94000000000001</v>
      </c>
      <c r="C35" s="6">
        <f t="shared" si="5"/>
        <v>9</v>
      </c>
      <c r="D35" s="6">
        <f t="shared" si="6"/>
        <v>13.620000000000001</v>
      </c>
      <c r="E35" s="6">
        <f t="shared" si="2"/>
        <v>8.6</v>
      </c>
      <c r="F35" s="4"/>
      <c r="G35" s="1">
        <v>12</v>
      </c>
      <c r="H35" s="8">
        <v>137.89</v>
      </c>
      <c r="I35" s="8">
        <f t="shared" si="7"/>
        <v>11</v>
      </c>
      <c r="J35" s="8">
        <f t="shared" si="3"/>
        <v>10.3</v>
      </c>
      <c r="K35" s="8">
        <v>9.9</v>
      </c>
    </row>
    <row r="36" spans="1:11" ht="12.75">
      <c r="A36" s="1">
        <v>13</v>
      </c>
      <c r="B36" s="6">
        <f t="shared" si="4"/>
        <v>120.30000000000001</v>
      </c>
      <c r="C36" s="6">
        <f t="shared" si="5"/>
        <v>10</v>
      </c>
      <c r="D36" s="6">
        <f t="shared" si="6"/>
        <v>18.12</v>
      </c>
      <c r="E36" s="6">
        <f t="shared" si="2"/>
        <v>9.5</v>
      </c>
      <c r="F36" s="4"/>
      <c r="G36" s="1">
        <v>13</v>
      </c>
      <c r="H36" s="8">
        <v>124.69</v>
      </c>
      <c r="I36" s="8">
        <f t="shared" si="7"/>
        <v>12</v>
      </c>
      <c r="J36" s="8">
        <f t="shared" si="3"/>
        <v>14.8</v>
      </c>
      <c r="K36" s="8">
        <v>10.8</v>
      </c>
    </row>
    <row r="37" spans="1:11" ht="12.75">
      <c r="A37" s="1">
        <v>14</v>
      </c>
      <c r="B37" s="6">
        <f t="shared" si="4"/>
        <v>137.53</v>
      </c>
      <c r="C37" s="6">
        <f t="shared" si="5"/>
        <v>13</v>
      </c>
      <c r="D37" s="6">
        <f t="shared" si="6"/>
        <v>18.419999999999998</v>
      </c>
      <c r="E37" s="6">
        <f t="shared" si="2"/>
        <v>10.2</v>
      </c>
      <c r="F37" s="4"/>
      <c r="G37" s="1">
        <v>14</v>
      </c>
      <c r="H37" s="8">
        <v>119.34</v>
      </c>
      <c r="I37" s="8">
        <f t="shared" si="7"/>
        <v>13</v>
      </c>
      <c r="J37" s="8">
        <f t="shared" si="3"/>
        <v>15.1</v>
      </c>
      <c r="K37" s="8">
        <v>11.5</v>
      </c>
    </row>
    <row r="38" spans="1:11" ht="12.75">
      <c r="A38" s="1">
        <v>15</v>
      </c>
      <c r="B38" s="6">
        <f t="shared" si="4"/>
        <v>133.47</v>
      </c>
      <c r="C38" s="6">
        <f t="shared" si="5"/>
        <v>11</v>
      </c>
      <c r="D38" s="6">
        <f t="shared" si="6"/>
        <v>19.02</v>
      </c>
      <c r="E38" s="6">
        <f t="shared" si="2"/>
        <v>10.2</v>
      </c>
      <c r="F38" s="4"/>
      <c r="G38" s="1">
        <v>15</v>
      </c>
      <c r="H38" s="8">
        <v>134.27</v>
      </c>
      <c r="I38" s="8">
        <f t="shared" si="7"/>
        <v>14</v>
      </c>
      <c r="J38" s="8">
        <f t="shared" si="3"/>
        <v>15.700000000000001</v>
      </c>
      <c r="K38" s="8">
        <v>11.5</v>
      </c>
    </row>
    <row r="39" spans="1:11" ht="12.75">
      <c r="A39" s="1">
        <v>16</v>
      </c>
      <c r="B39" s="6">
        <f t="shared" si="4"/>
        <v>150.63</v>
      </c>
      <c r="C39" s="6">
        <f t="shared" si="5"/>
        <v>12</v>
      </c>
      <c r="D39" s="6">
        <f t="shared" si="6"/>
        <v>19.72</v>
      </c>
      <c r="E39" s="6">
        <f t="shared" si="2"/>
        <v>11.1</v>
      </c>
      <c r="F39" s="4"/>
      <c r="G39" s="1">
        <v>16</v>
      </c>
      <c r="H39" s="8">
        <v>148.94</v>
      </c>
      <c r="I39" s="8">
        <f t="shared" si="7"/>
        <v>15</v>
      </c>
      <c r="J39" s="8">
        <f t="shared" si="3"/>
        <v>15.4</v>
      </c>
      <c r="K39" s="8">
        <v>12.4</v>
      </c>
    </row>
    <row r="40" spans="1:11" ht="12.75">
      <c r="A40" s="1">
        <v>17</v>
      </c>
      <c r="B40" s="6">
        <f t="shared" si="4"/>
        <v>141.31</v>
      </c>
      <c r="C40" s="6">
        <f t="shared" si="5"/>
        <v>13</v>
      </c>
      <c r="D40" s="6">
        <f t="shared" si="6"/>
        <v>21.119999999999997</v>
      </c>
      <c r="E40" s="6">
        <f t="shared" si="2"/>
        <v>11.6</v>
      </c>
      <c r="F40" s="4"/>
      <c r="G40" s="1">
        <v>17</v>
      </c>
      <c r="H40" s="8">
        <v>147.37</v>
      </c>
      <c r="I40" s="8">
        <f t="shared" si="7"/>
        <v>16</v>
      </c>
      <c r="J40" s="8">
        <f t="shared" si="3"/>
        <v>16.799999999999997</v>
      </c>
      <c r="K40" s="8">
        <v>12.9</v>
      </c>
    </row>
    <row r="41" spans="1:11" ht="12.75">
      <c r="A41" s="1">
        <v>18</v>
      </c>
      <c r="B41" s="6">
        <f t="shared" si="4"/>
        <v>153.48</v>
      </c>
      <c r="C41" s="6">
        <f t="shared" si="5"/>
        <v>15</v>
      </c>
      <c r="D41" s="6">
        <f t="shared" si="6"/>
        <v>20.619999999999997</v>
      </c>
      <c r="E41" s="6">
        <f t="shared" si="2"/>
        <v>12.399999999999999</v>
      </c>
      <c r="F41" s="4"/>
      <c r="G41" s="1">
        <v>18</v>
      </c>
      <c r="H41" s="8">
        <v>155.74</v>
      </c>
      <c r="I41" s="8">
        <f t="shared" si="7"/>
        <v>16</v>
      </c>
      <c r="J41" s="8">
        <f t="shared" si="3"/>
        <v>17.7</v>
      </c>
      <c r="K41" s="8">
        <v>13.7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21</v>
      </c>
      <c r="B43" s="11"/>
      <c r="C43" s="11"/>
      <c r="D43" s="11"/>
      <c r="E43" s="11"/>
      <c r="G43" s="11" t="s">
        <v>22</v>
      </c>
      <c r="H43" s="11"/>
      <c r="I43" s="11"/>
      <c r="J43" s="11"/>
      <c r="K43" s="11"/>
    </row>
    <row r="44" spans="1:18" ht="14.25" customHeight="1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15" t="s">
        <v>90</v>
      </c>
      <c r="N44" s="16"/>
      <c r="O44" s="16"/>
      <c r="P44" s="16"/>
      <c r="Q44" s="16"/>
      <c r="R44" s="17"/>
    </row>
    <row r="45" spans="1:18" ht="12.75">
      <c r="A45" s="1">
        <v>1</v>
      </c>
      <c r="B45" s="6">
        <f>H3+2.98</f>
        <v>49.849999999999994</v>
      </c>
      <c r="C45" s="6">
        <f>C24+3</f>
        <v>11</v>
      </c>
      <c r="D45" s="6">
        <f>D24-4.23</f>
        <v>9.790000000000001</v>
      </c>
      <c r="E45" s="6">
        <f>E24+2.4</f>
        <v>10.799999999999999</v>
      </c>
      <c r="F45" s="4"/>
      <c r="G45" s="1">
        <v>1</v>
      </c>
      <c r="H45" s="6">
        <f>B24+5</f>
        <v>58.379999999999995</v>
      </c>
      <c r="I45" s="6">
        <f>I24+5</f>
        <v>14</v>
      </c>
      <c r="J45" s="6">
        <f>D24+5.32</f>
        <v>19.340000000000003</v>
      </c>
      <c r="K45" s="6">
        <f>E3+2.33</f>
        <v>15.23</v>
      </c>
      <c r="L45" s="4"/>
      <c r="M45" s="18"/>
      <c r="N45" s="19"/>
      <c r="O45" s="19"/>
      <c r="P45" s="19"/>
      <c r="Q45" s="19"/>
      <c r="R45" s="20"/>
    </row>
    <row r="46" spans="1:18" ht="12.75">
      <c r="A46" s="1">
        <v>2</v>
      </c>
      <c r="B46" s="6">
        <f aca="true" t="shared" si="8" ref="B46:B62">H4+2.98</f>
        <v>49.07</v>
      </c>
      <c r="C46" s="6">
        <f aca="true" t="shared" si="9" ref="C46:C62">C25+3</f>
        <v>10</v>
      </c>
      <c r="D46" s="6">
        <f aca="true" t="shared" si="10" ref="D46:D62">D25-4.23</f>
        <v>8.790000000000001</v>
      </c>
      <c r="E46" s="6">
        <f aca="true" t="shared" si="11" ref="E46:E62">E25+2.4</f>
        <v>10.5</v>
      </c>
      <c r="F46" s="4"/>
      <c r="G46" s="1">
        <v>2</v>
      </c>
      <c r="H46" s="6">
        <f aca="true" t="shared" si="12" ref="H46:H62">B25+5</f>
        <v>57.6</v>
      </c>
      <c r="I46" s="6">
        <f aca="true" t="shared" si="13" ref="I46:I62">I25+5</f>
        <v>15</v>
      </c>
      <c r="J46" s="6">
        <f aca="true" t="shared" si="14" ref="J46:J62">D25+5.32</f>
        <v>18.340000000000003</v>
      </c>
      <c r="K46" s="6">
        <f aca="true" t="shared" si="15" ref="K46:K62">E4+2.33</f>
        <v>12.13</v>
      </c>
      <c r="L46" s="4"/>
      <c r="M46" s="18"/>
      <c r="N46" s="19"/>
      <c r="O46" s="19"/>
      <c r="P46" s="19"/>
      <c r="Q46" s="19"/>
      <c r="R46" s="20"/>
    </row>
    <row r="47" spans="1:18" ht="12.75">
      <c r="A47" s="1">
        <v>3</v>
      </c>
      <c r="B47" s="6">
        <f t="shared" si="8"/>
        <v>60</v>
      </c>
      <c r="C47" s="6">
        <f t="shared" si="9"/>
        <v>12</v>
      </c>
      <c r="D47" s="6">
        <f t="shared" si="10"/>
        <v>9.89</v>
      </c>
      <c r="E47" s="6">
        <f t="shared" si="11"/>
        <v>10.2</v>
      </c>
      <c r="F47" s="4"/>
      <c r="G47" s="1">
        <v>3</v>
      </c>
      <c r="H47" s="6">
        <f t="shared" si="12"/>
        <v>68.53</v>
      </c>
      <c r="I47" s="6">
        <f t="shared" si="13"/>
        <v>17</v>
      </c>
      <c r="J47" s="6">
        <f t="shared" si="14"/>
        <v>19.44</v>
      </c>
      <c r="K47" s="6">
        <f t="shared" si="15"/>
        <v>13.83</v>
      </c>
      <c r="L47" s="4"/>
      <c r="M47" s="18"/>
      <c r="N47" s="19"/>
      <c r="O47" s="19"/>
      <c r="P47" s="19"/>
      <c r="Q47" s="19"/>
      <c r="R47" s="20"/>
    </row>
    <row r="48" spans="1:18" ht="12.75">
      <c r="A48" s="1">
        <v>4</v>
      </c>
      <c r="B48" s="6">
        <f t="shared" si="8"/>
        <v>67.07000000000001</v>
      </c>
      <c r="C48" s="6">
        <f t="shared" si="9"/>
        <v>16</v>
      </c>
      <c r="D48" s="6">
        <f t="shared" si="10"/>
        <v>10.89</v>
      </c>
      <c r="E48" s="6">
        <f t="shared" si="11"/>
        <v>9</v>
      </c>
      <c r="F48" s="4"/>
      <c r="G48" s="1">
        <v>4</v>
      </c>
      <c r="H48" s="6">
        <f t="shared" si="12"/>
        <v>75.60000000000001</v>
      </c>
      <c r="I48" s="6">
        <f t="shared" si="13"/>
        <v>18</v>
      </c>
      <c r="J48" s="6">
        <f t="shared" si="14"/>
        <v>20.44</v>
      </c>
      <c r="K48" s="6">
        <f t="shared" si="15"/>
        <v>13.63</v>
      </c>
      <c r="L48" s="4"/>
      <c r="M48" s="18"/>
      <c r="N48" s="19"/>
      <c r="O48" s="19"/>
      <c r="P48" s="19"/>
      <c r="Q48" s="19"/>
      <c r="R48" s="20"/>
    </row>
    <row r="49" spans="1:18" ht="12.75">
      <c r="A49" s="1">
        <v>5</v>
      </c>
      <c r="B49" s="6">
        <f t="shared" si="8"/>
        <v>70.08</v>
      </c>
      <c r="C49" s="6">
        <f t="shared" si="9"/>
        <v>13</v>
      </c>
      <c r="D49" s="6">
        <f t="shared" si="10"/>
        <v>10.39</v>
      </c>
      <c r="E49" s="6">
        <f t="shared" si="11"/>
        <v>9.5</v>
      </c>
      <c r="F49" s="4"/>
      <c r="G49" s="1">
        <v>5</v>
      </c>
      <c r="H49" s="6">
        <f t="shared" si="12"/>
        <v>78.61</v>
      </c>
      <c r="I49" s="6">
        <f t="shared" si="13"/>
        <v>18</v>
      </c>
      <c r="J49" s="6">
        <f t="shared" si="14"/>
        <v>19.94</v>
      </c>
      <c r="K49" s="6">
        <f t="shared" si="15"/>
        <v>13.13</v>
      </c>
      <c r="L49" s="4"/>
      <c r="M49" s="18"/>
      <c r="N49" s="19"/>
      <c r="O49" s="19"/>
      <c r="P49" s="19"/>
      <c r="Q49" s="19"/>
      <c r="R49" s="20"/>
    </row>
    <row r="50" spans="1:18" ht="13.5" thickBot="1">
      <c r="A50" s="1">
        <v>6</v>
      </c>
      <c r="B50" s="6">
        <f t="shared" si="8"/>
        <v>79.98</v>
      </c>
      <c r="C50" s="6">
        <f t="shared" si="9"/>
        <v>9</v>
      </c>
      <c r="D50" s="6">
        <f t="shared" si="10"/>
        <v>11.09</v>
      </c>
      <c r="E50" s="6">
        <f t="shared" si="11"/>
        <v>11.2</v>
      </c>
      <c r="F50" s="4"/>
      <c r="G50" s="1">
        <v>6</v>
      </c>
      <c r="H50" s="6">
        <f t="shared" si="12"/>
        <v>88.51</v>
      </c>
      <c r="I50" s="6">
        <f t="shared" si="13"/>
        <v>12</v>
      </c>
      <c r="J50" s="6">
        <f t="shared" si="14"/>
        <v>20.64</v>
      </c>
      <c r="K50" s="6">
        <f t="shared" si="15"/>
        <v>14.83</v>
      </c>
      <c r="L50" s="4"/>
      <c r="M50" s="21"/>
      <c r="N50" s="22"/>
      <c r="O50" s="22"/>
      <c r="P50" s="22"/>
      <c r="Q50" s="22"/>
      <c r="R50" s="23"/>
    </row>
    <row r="51" spans="1:12" ht="12.75">
      <c r="A51" s="1">
        <v>7</v>
      </c>
      <c r="B51" s="6">
        <f t="shared" si="8"/>
        <v>85.87</v>
      </c>
      <c r="C51" s="6">
        <f t="shared" si="9"/>
        <v>9</v>
      </c>
      <c r="D51" s="6">
        <f t="shared" si="10"/>
        <v>13.39</v>
      </c>
      <c r="E51" s="6">
        <f t="shared" si="11"/>
        <v>10.799999999999999</v>
      </c>
      <c r="F51" s="4"/>
      <c r="G51" s="1">
        <v>7</v>
      </c>
      <c r="H51" s="6">
        <f t="shared" si="12"/>
        <v>94.4</v>
      </c>
      <c r="I51" s="6">
        <f t="shared" si="13"/>
        <v>14</v>
      </c>
      <c r="J51" s="6">
        <f t="shared" si="14"/>
        <v>22.94</v>
      </c>
      <c r="K51" s="6">
        <f t="shared" si="15"/>
        <v>14.43</v>
      </c>
      <c r="L51" s="4"/>
    </row>
    <row r="52" spans="1:12" ht="12.75">
      <c r="A52" s="1">
        <v>8</v>
      </c>
      <c r="B52" s="6">
        <f t="shared" si="8"/>
        <v>91.07000000000001</v>
      </c>
      <c r="C52" s="6">
        <f t="shared" si="9"/>
        <v>11</v>
      </c>
      <c r="D52" s="6">
        <f t="shared" si="10"/>
        <v>11.89</v>
      </c>
      <c r="E52" s="6">
        <f t="shared" si="11"/>
        <v>11.7</v>
      </c>
      <c r="F52" s="4"/>
      <c r="G52" s="1">
        <v>8</v>
      </c>
      <c r="H52" s="6">
        <f t="shared" si="12"/>
        <v>99.60000000000001</v>
      </c>
      <c r="I52" s="6">
        <f t="shared" si="13"/>
        <v>16</v>
      </c>
      <c r="J52" s="6">
        <f t="shared" si="14"/>
        <v>21.44</v>
      </c>
      <c r="K52" s="6">
        <f t="shared" si="15"/>
        <v>15.33</v>
      </c>
      <c r="L52" s="4"/>
    </row>
    <row r="53" spans="1:12" ht="12.75">
      <c r="A53" s="1">
        <v>9</v>
      </c>
      <c r="B53" s="6">
        <f t="shared" si="8"/>
        <v>97.07000000000001</v>
      </c>
      <c r="C53" s="6">
        <f t="shared" si="9"/>
        <v>14</v>
      </c>
      <c r="D53" s="6">
        <f t="shared" si="10"/>
        <v>12.489999999999998</v>
      </c>
      <c r="E53" s="6">
        <f t="shared" si="11"/>
        <v>12.5</v>
      </c>
      <c r="F53" s="4"/>
      <c r="G53" s="1">
        <v>9</v>
      </c>
      <c r="H53" s="6">
        <f t="shared" si="12"/>
        <v>105.60000000000001</v>
      </c>
      <c r="I53" s="6">
        <f t="shared" si="13"/>
        <v>17</v>
      </c>
      <c r="J53" s="6">
        <f t="shared" si="14"/>
        <v>22.04</v>
      </c>
      <c r="K53" s="6">
        <f t="shared" si="15"/>
        <v>17.130000000000003</v>
      </c>
      <c r="L53" s="4"/>
    </row>
    <row r="54" spans="1:12" ht="12.75">
      <c r="A54" s="1">
        <v>10</v>
      </c>
      <c r="B54" s="6">
        <f t="shared" si="8"/>
        <v>104.75</v>
      </c>
      <c r="C54" s="6">
        <f t="shared" si="9"/>
        <v>11</v>
      </c>
      <c r="D54" s="6">
        <f t="shared" si="10"/>
        <v>12.689999999999998</v>
      </c>
      <c r="E54" s="6">
        <f t="shared" si="11"/>
        <v>11.2</v>
      </c>
      <c r="F54" s="4"/>
      <c r="G54" s="1">
        <v>10</v>
      </c>
      <c r="H54" s="6">
        <f t="shared" si="12"/>
        <v>113.28</v>
      </c>
      <c r="I54" s="6">
        <f t="shared" si="13"/>
        <v>19</v>
      </c>
      <c r="J54" s="6">
        <f t="shared" si="14"/>
        <v>22.24</v>
      </c>
      <c r="K54" s="6">
        <f t="shared" si="15"/>
        <v>14.83</v>
      </c>
      <c r="L54" s="4"/>
    </row>
    <row r="55" spans="1:12" ht="12.75">
      <c r="A55" s="1">
        <v>11</v>
      </c>
      <c r="B55" s="6">
        <f t="shared" si="8"/>
        <v>110.08</v>
      </c>
      <c r="C55" s="6">
        <f t="shared" si="9"/>
        <v>12</v>
      </c>
      <c r="D55" s="6">
        <f t="shared" si="10"/>
        <v>13.09</v>
      </c>
      <c r="E55" s="6">
        <f t="shared" si="11"/>
        <v>12.799999999999999</v>
      </c>
      <c r="F55" s="4"/>
      <c r="G55" s="1">
        <v>11</v>
      </c>
      <c r="H55" s="6">
        <f t="shared" si="12"/>
        <v>118.61</v>
      </c>
      <c r="I55" s="6">
        <f t="shared" si="13"/>
        <v>27</v>
      </c>
      <c r="J55" s="6">
        <f t="shared" si="14"/>
        <v>22.64</v>
      </c>
      <c r="K55" s="6">
        <f t="shared" si="15"/>
        <v>16.43</v>
      </c>
      <c r="L55" s="4"/>
    </row>
    <row r="56" spans="1:12" ht="12.75">
      <c r="A56" s="1">
        <v>12</v>
      </c>
      <c r="B56" s="6">
        <f t="shared" si="8"/>
        <v>124.41000000000001</v>
      </c>
      <c r="C56" s="6">
        <f t="shared" si="9"/>
        <v>12</v>
      </c>
      <c r="D56" s="6">
        <f t="shared" si="10"/>
        <v>9.39</v>
      </c>
      <c r="E56" s="6">
        <f t="shared" si="11"/>
        <v>11</v>
      </c>
      <c r="F56" s="4"/>
      <c r="G56" s="1">
        <v>12</v>
      </c>
      <c r="H56" s="6">
        <f t="shared" si="12"/>
        <v>132.94</v>
      </c>
      <c r="I56" s="6">
        <f t="shared" si="13"/>
        <v>16</v>
      </c>
      <c r="J56" s="6">
        <f t="shared" si="14"/>
        <v>18.94</v>
      </c>
      <c r="K56" s="6">
        <f t="shared" si="15"/>
        <v>14.63</v>
      </c>
      <c r="L56" s="4"/>
    </row>
    <row r="57" spans="1:12" ht="12.75">
      <c r="A57" s="1">
        <v>13</v>
      </c>
      <c r="B57" s="6">
        <f t="shared" si="8"/>
        <v>116.77000000000001</v>
      </c>
      <c r="C57" s="6">
        <f t="shared" si="9"/>
        <v>13</v>
      </c>
      <c r="D57" s="6">
        <f t="shared" si="10"/>
        <v>13.89</v>
      </c>
      <c r="E57" s="6">
        <f t="shared" si="11"/>
        <v>11.9</v>
      </c>
      <c r="F57" s="4"/>
      <c r="G57" s="1">
        <v>13</v>
      </c>
      <c r="H57" s="6">
        <f t="shared" si="12"/>
        <v>125.30000000000001</v>
      </c>
      <c r="I57" s="6">
        <f t="shared" si="13"/>
        <v>17</v>
      </c>
      <c r="J57" s="6">
        <f t="shared" si="14"/>
        <v>23.44</v>
      </c>
      <c r="K57" s="6">
        <f t="shared" si="15"/>
        <v>23.53</v>
      </c>
      <c r="L57" s="4"/>
    </row>
    <row r="58" spans="1:12" ht="12.75">
      <c r="A58" s="1">
        <v>14</v>
      </c>
      <c r="B58" s="6">
        <f t="shared" si="8"/>
        <v>134</v>
      </c>
      <c r="C58" s="6">
        <f t="shared" si="9"/>
        <v>16</v>
      </c>
      <c r="D58" s="6">
        <f t="shared" si="10"/>
        <v>14.189999999999998</v>
      </c>
      <c r="E58" s="6">
        <f t="shared" si="11"/>
        <v>12.6</v>
      </c>
      <c r="F58" s="4"/>
      <c r="G58" s="1">
        <v>14</v>
      </c>
      <c r="H58" s="6">
        <f t="shared" si="12"/>
        <v>142.53</v>
      </c>
      <c r="I58" s="6">
        <f t="shared" si="13"/>
        <v>18</v>
      </c>
      <c r="J58" s="6">
        <f t="shared" si="14"/>
        <v>23.74</v>
      </c>
      <c r="K58" s="6">
        <f t="shared" si="15"/>
        <v>16.23</v>
      </c>
      <c r="L58" s="4"/>
    </row>
    <row r="59" spans="1:12" ht="12.75">
      <c r="A59" s="1">
        <v>15</v>
      </c>
      <c r="B59" s="6">
        <f t="shared" si="8"/>
        <v>129.94</v>
      </c>
      <c r="C59" s="6">
        <f t="shared" si="9"/>
        <v>14</v>
      </c>
      <c r="D59" s="6">
        <f t="shared" si="10"/>
        <v>14.79</v>
      </c>
      <c r="E59" s="6">
        <f t="shared" si="11"/>
        <v>12.6</v>
      </c>
      <c r="F59" s="4"/>
      <c r="G59" s="1">
        <v>15</v>
      </c>
      <c r="H59" s="6">
        <f t="shared" si="12"/>
        <v>138.47</v>
      </c>
      <c r="I59" s="6">
        <f t="shared" si="13"/>
        <v>19</v>
      </c>
      <c r="J59" s="6">
        <f t="shared" si="14"/>
        <v>24.34</v>
      </c>
      <c r="K59" s="6">
        <f t="shared" si="15"/>
        <v>16.23</v>
      </c>
      <c r="L59" s="4"/>
    </row>
    <row r="60" spans="1:12" ht="12.75">
      <c r="A60" s="1">
        <v>16</v>
      </c>
      <c r="B60" s="6">
        <f t="shared" si="8"/>
        <v>147.1</v>
      </c>
      <c r="C60" s="6">
        <f t="shared" si="9"/>
        <v>15</v>
      </c>
      <c r="D60" s="6">
        <f t="shared" si="10"/>
        <v>15.489999999999998</v>
      </c>
      <c r="E60" s="6">
        <f t="shared" si="11"/>
        <v>13.5</v>
      </c>
      <c r="F60" s="4"/>
      <c r="G60" s="1">
        <v>16</v>
      </c>
      <c r="H60" s="6">
        <f t="shared" si="12"/>
        <v>155.63</v>
      </c>
      <c r="I60" s="6">
        <f t="shared" si="13"/>
        <v>20</v>
      </c>
      <c r="J60" s="6">
        <f t="shared" si="14"/>
        <v>25.04</v>
      </c>
      <c r="K60" s="6">
        <f t="shared" si="15"/>
        <v>17.130000000000003</v>
      </c>
      <c r="L60" s="4"/>
    </row>
    <row r="61" spans="1:12" ht="12.75">
      <c r="A61" s="1">
        <v>17</v>
      </c>
      <c r="B61" s="6">
        <f t="shared" si="8"/>
        <v>137.78</v>
      </c>
      <c r="C61" s="6">
        <f t="shared" si="9"/>
        <v>16</v>
      </c>
      <c r="D61" s="6">
        <f t="shared" si="10"/>
        <v>16.889999999999997</v>
      </c>
      <c r="E61" s="6">
        <f t="shared" si="11"/>
        <v>14</v>
      </c>
      <c r="F61" s="4"/>
      <c r="G61" s="1">
        <v>17</v>
      </c>
      <c r="H61" s="6">
        <f t="shared" si="12"/>
        <v>146.31</v>
      </c>
      <c r="I61" s="6">
        <f t="shared" si="13"/>
        <v>21</v>
      </c>
      <c r="J61" s="6">
        <f t="shared" si="14"/>
        <v>26.439999999999998</v>
      </c>
      <c r="K61" s="6">
        <f t="shared" si="15"/>
        <v>20.630000000000003</v>
      </c>
      <c r="L61" s="4"/>
    </row>
    <row r="62" spans="1:12" ht="12.75">
      <c r="A62" s="1">
        <v>18</v>
      </c>
      <c r="B62" s="6">
        <f t="shared" si="8"/>
        <v>149.95</v>
      </c>
      <c r="C62" s="6">
        <f t="shared" si="9"/>
        <v>18</v>
      </c>
      <c r="D62" s="6">
        <f t="shared" si="10"/>
        <v>16.389999999999997</v>
      </c>
      <c r="E62" s="6">
        <f t="shared" si="11"/>
        <v>14.799999999999999</v>
      </c>
      <c r="F62" s="4"/>
      <c r="G62" s="1">
        <v>18</v>
      </c>
      <c r="H62" s="6">
        <f t="shared" si="12"/>
        <v>158.48</v>
      </c>
      <c r="I62" s="6">
        <f t="shared" si="13"/>
        <v>21</v>
      </c>
      <c r="J62" s="6">
        <f t="shared" si="14"/>
        <v>25.939999999999998</v>
      </c>
      <c r="K62" s="6">
        <f t="shared" si="15"/>
        <v>19.43</v>
      </c>
      <c r="L62" s="4"/>
    </row>
  </sheetData>
  <mergeCells count="9">
    <mergeCell ref="M2:R8"/>
    <mergeCell ref="M23:R29"/>
    <mergeCell ref="M44:R50"/>
    <mergeCell ref="A43:E43"/>
    <mergeCell ref="G43:K43"/>
    <mergeCell ref="B1:E1"/>
    <mergeCell ref="G1:K1"/>
    <mergeCell ref="A22:E22"/>
    <mergeCell ref="G22:K22"/>
  </mergeCells>
  <printOptions/>
  <pageMargins left="0.3937007874015748" right="0.3937007874015748" top="0.3937007874015748" bottom="0.3937007874015748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14"/>
  </sheetPr>
  <dimension ref="A1:R62"/>
  <sheetViews>
    <sheetView workbookViewId="0" topLeftCell="A34">
      <selection activeCell="M44" sqref="M44:R50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34</v>
      </c>
      <c r="C1" s="11"/>
      <c r="D1" s="11"/>
      <c r="E1" s="11"/>
      <c r="F1" s="3"/>
      <c r="G1" s="11" t="s">
        <v>23</v>
      </c>
      <c r="H1" s="11"/>
      <c r="I1" s="11"/>
      <c r="J1" s="11"/>
      <c r="K1" s="11"/>
    </row>
    <row r="2" spans="1:18" ht="14.25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15" t="s">
        <v>90</v>
      </c>
      <c r="N2" s="16"/>
      <c r="O2" s="16"/>
      <c r="P2" s="16"/>
      <c r="Q2" s="16"/>
      <c r="R2" s="17"/>
    </row>
    <row r="3" spans="1:18" ht="12.75">
      <c r="A3" s="1">
        <v>1</v>
      </c>
      <c r="B3" s="6">
        <v>52.56</v>
      </c>
      <c r="C3" s="6">
        <v>8</v>
      </c>
      <c r="D3" s="8">
        <v>11.8</v>
      </c>
      <c r="E3" s="6">
        <f>J3+5</f>
        <v>15.5</v>
      </c>
      <c r="F3" s="4"/>
      <c r="G3" s="1">
        <v>1</v>
      </c>
      <c r="H3" s="8">
        <f>B3-1.25</f>
        <v>51.31</v>
      </c>
      <c r="I3" s="8">
        <f>C3+3</f>
        <v>11</v>
      </c>
      <c r="J3" s="8">
        <v>10.5</v>
      </c>
      <c r="K3" s="6">
        <v>11.8</v>
      </c>
      <c r="M3" s="18"/>
      <c r="N3" s="19"/>
      <c r="O3" s="19"/>
      <c r="P3" s="19"/>
      <c r="Q3" s="19"/>
      <c r="R3" s="20"/>
    </row>
    <row r="4" spans="1:18" ht="12.75">
      <c r="A4" s="1">
        <v>2</v>
      </c>
      <c r="B4" s="6">
        <v>49.34</v>
      </c>
      <c r="C4" s="6">
        <v>7</v>
      </c>
      <c r="D4" s="8">
        <v>10.5</v>
      </c>
      <c r="E4" s="6">
        <f aca="true" t="shared" si="0" ref="E4:E20">J4+5</f>
        <v>12.4</v>
      </c>
      <c r="F4" s="4"/>
      <c r="G4" s="1">
        <v>2</v>
      </c>
      <c r="H4" s="8">
        <f aca="true" t="shared" si="1" ref="H4:H20">B4-1.25</f>
        <v>48.09</v>
      </c>
      <c r="I4" s="8">
        <f aca="true" t="shared" si="2" ref="I4:I20">C4+3</f>
        <v>10</v>
      </c>
      <c r="J4" s="8">
        <v>7.4</v>
      </c>
      <c r="K4" s="6">
        <v>10.8</v>
      </c>
      <c r="M4" s="18"/>
      <c r="N4" s="19"/>
      <c r="O4" s="19"/>
      <c r="P4" s="19"/>
      <c r="Q4" s="19"/>
      <c r="R4" s="20"/>
    </row>
    <row r="5" spans="1:18" ht="12.75">
      <c r="A5" s="1">
        <v>3</v>
      </c>
      <c r="B5" s="6">
        <v>60.27</v>
      </c>
      <c r="C5" s="6">
        <v>11</v>
      </c>
      <c r="D5" s="8">
        <v>11.9</v>
      </c>
      <c r="E5" s="6">
        <f t="shared" si="0"/>
        <v>14.1</v>
      </c>
      <c r="F5" s="4"/>
      <c r="G5" s="1">
        <v>3</v>
      </c>
      <c r="H5" s="8">
        <f t="shared" si="1"/>
        <v>59.02</v>
      </c>
      <c r="I5" s="8">
        <f t="shared" si="2"/>
        <v>14</v>
      </c>
      <c r="J5" s="8">
        <v>9.1</v>
      </c>
      <c r="K5" s="6">
        <v>11.9</v>
      </c>
      <c r="M5" s="18"/>
      <c r="N5" s="19"/>
      <c r="O5" s="19"/>
      <c r="P5" s="19"/>
      <c r="Q5" s="19"/>
      <c r="R5" s="20"/>
    </row>
    <row r="6" spans="1:18" ht="12.75">
      <c r="A6" s="1">
        <v>4</v>
      </c>
      <c r="B6" s="6">
        <v>67.34</v>
      </c>
      <c r="C6" s="6">
        <v>16</v>
      </c>
      <c r="D6" s="8">
        <v>13.8</v>
      </c>
      <c r="E6" s="6">
        <f t="shared" si="0"/>
        <v>13.9</v>
      </c>
      <c r="F6" s="4"/>
      <c r="G6" s="1">
        <v>4</v>
      </c>
      <c r="H6" s="8">
        <f t="shared" si="1"/>
        <v>66.09</v>
      </c>
      <c r="I6" s="8">
        <f t="shared" si="2"/>
        <v>19</v>
      </c>
      <c r="J6" s="8">
        <v>8.9</v>
      </c>
      <c r="K6" s="6">
        <v>12.9</v>
      </c>
      <c r="M6" s="18"/>
      <c r="N6" s="19"/>
      <c r="O6" s="19"/>
      <c r="P6" s="19"/>
      <c r="Q6" s="19"/>
      <c r="R6" s="20"/>
    </row>
    <row r="7" spans="1:18" ht="12.75">
      <c r="A7" s="1">
        <v>5</v>
      </c>
      <c r="B7" s="6">
        <v>75.24</v>
      </c>
      <c r="C7" s="6">
        <v>12</v>
      </c>
      <c r="D7" s="8">
        <v>12.4</v>
      </c>
      <c r="E7" s="6">
        <f t="shared" si="0"/>
        <v>13.4</v>
      </c>
      <c r="F7" s="4"/>
      <c r="G7" s="1">
        <v>5</v>
      </c>
      <c r="H7" s="8">
        <f t="shared" si="1"/>
        <v>73.99</v>
      </c>
      <c r="I7" s="8">
        <f t="shared" si="2"/>
        <v>15</v>
      </c>
      <c r="J7" s="8">
        <v>8.4</v>
      </c>
      <c r="K7" s="6">
        <v>12.4</v>
      </c>
      <c r="M7" s="18"/>
      <c r="N7" s="19"/>
      <c r="O7" s="19"/>
      <c r="P7" s="19"/>
      <c r="Q7" s="19"/>
      <c r="R7" s="20"/>
    </row>
    <row r="8" spans="1:18" ht="13.5" thickBot="1">
      <c r="A8" s="1">
        <v>6</v>
      </c>
      <c r="B8" s="6">
        <v>80.25</v>
      </c>
      <c r="C8" s="6">
        <v>8</v>
      </c>
      <c r="D8" s="8">
        <v>13.1</v>
      </c>
      <c r="E8" s="6">
        <f t="shared" si="0"/>
        <v>15.1</v>
      </c>
      <c r="F8" s="4"/>
      <c r="G8" s="1">
        <v>6</v>
      </c>
      <c r="H8" s="8">
        <f t="shared" si="1"/>
        <v>79</v>
      </c>
      <c r="I8" s="8">
        <f t="shared" si="2"/>
        <v>11</v>
      </c>
      <c r="J8" s="8">
        <v>10.1</v>
      </c>
      <c r="K8" s="6">
        <v>13.1</v>
      </c>
      <c r="M8" s="21"/>
      <c r="N8" s="22"/>
      <c r="O8" s="22"/>
      <c r="P8" s="22"/>
      <c r="Q8" s="22"/>
      <c r="R8" s="23"/>
    </row>
    <row r="9" spans="1:11" ht="12.75">
      <c r="A9" s="1">
        <v>7</v>
      </c>
      <c r="B9" s="6">
        <v>86.14</v>
      </c>
      <c r="C9" s="6">
        <v>8</v>
      </c>
      <c r="D9" s="8">
        <v>17.4</v>
      </c>
      <c r="E9" s="6">
        <f t="shared" si="0"/>
        <v>14.7</v>
      </c>
      <c r="F9" s="4"/>
      <c r="G9" s="1">
        <v>7</v>
      </c>
      <c r="H9" s="8">
        <f t="shared" si="1"/>
        <v>84.89</v>
      </c>
      <c r="I9" s="8">
        <f t="shared" si="2"/>
        <v>11</v>
      </c>
      <c r="J9" s="8">
        <v>9.7</v>
      </c>
      <c r="K9" s="6">
        <v>15.4</v>
      </c>
    </row>
    <row r="10" spans="1:11" ht="12.75">
      <c r="A10" s="1">
        <v>8</v>
      </c>
      <c r="B10" s="6">
        <v>91.34</v>
      </c>
      <c r="C10" s="6">
        <v>10</v>
      </c>
      <c r="D10" s="8">
        <v>13.9</v>
      </c>
      <c r="E10" s="6">
        <f t="shared" si="0"/>
        <v>15.6</v>
      </c>
      <c r="F10" s="4"/>
      <c r="G10" s="1">
        <v>8</v>
      </c>
      <c r="H10" s="8">
        <f t="shared" si="1"/>
        <v>90.09</v>
      </c>
      <c r="I10" s="8">
        <f t="shared" si="2"/>
        <v>13</v>
      </c>
      <c r="J10" s="8">
        <v>10.6</v>
      </c>
      <c r="K10" s="6">
        <v>13.9</v>
      </c>
    </row>
    <row r="11" spans="1:11" ht="12.75">
      <c r="A11" s="1">
        <v>9</v>
      </c>
      <c r="B11" s="6">
        <v>97.34</v>
      </c>
      <c r="C11" s="6">
        <v>13</v>
      </c>
      <c r="D11" s="8">
        <v>14.5</v>
      </c>
      <c r="E11" s="6">
        <f t="shared" si="0"/>
        <v>17.4</v>
      </c>
      <c r="F11" s="4"/>
      <c r="G11" s="1">
        <v>9</v>
      </c>
      <c r="H11" s="8">
        <f t="shared" si="1"/>
        <v>96.09</v>
      </c>
      <c r="I11" s="8">
        <f t="shared" si="2"/>
        <v>16</v>
      </c>
      <c r="J11" s="8">
        <v>12.4</v>
      </c>
      <c r="K11" s="6">
        <v>14.5</v>
      </c>
    </row>
    <row r="12" spans="1:11" ht="12.75">
      <c r="A12" s="1">
        <v>10</v>
      </c>
      <c r="B12" s="6">
        <v>111.02</v>
      </c>
      <c r="C12" s="6">
        <v>9</v>
      </c>
      <c r="D12" s="8">
        <v>14.7</v>
      </c>
      <c r="E12" s="6">
        <f t="shared" si="0"/>
        <v>15.1</v>
      </c>
      <c r="F12" s="4"/>
      <c r="G12" s="1">
        <v>10</v>
      </c>
      <c r="H12" s="8">
        <f t="shared" si="1"/>
        <v>109.77</v>
      </c>
      <c r="I12" s="8">
        <f t="shared" si="2"/>
        <v>12</v>
      </c>
      <c r="J12" s="8">
        <v>10.1</v>
      </c>
      <c r="K12" s="6">
        <v>14.7</v>
      </c>
    </row>
    <row r="13" spans="1:11" ht="12.75">
      <c r="A13" s="1">
        <v>11</v>
      </c>
      <c r="B13" s="9">
        <v>110.35</v>
      </c>
      <c r="C13" s="6">
        <v>11</v>
      </c>
      <c r="D13" s="8">
        <v>15.1</v>
      </c>
      <c r="E13" s="6">
        <f t="shared" si="0"/>
        <v>16.7</v>
      </c>
      <c r="F13" s="4"/>
      <c r="G13" s="1">
        <v>11</v>
      </c>
      <c r="H13" s="8">
        <f t="shared" si="1"/>
        <v>109.1</v>
      </c>
      <c r="I13" s="8">
        <f t="shared" si="2"/>
        <v>14</v>
      </c>
      <c r="J13" s="8">
        <v>11.7</v>
      </c>
      <c r="K13" s="6">
        <v>15.1</v>
      </c>
    </row>
    <row r="14" spans="1:11" ht="12.75">
      <c r="A14" s="1">
        <v>12</v>
      </c>
      <c r="B14" s="6">
        <v>124.68</v>
      </c>
      <c r="C14" s="6">
        <v>11</v>
      </c>
      <c r="D14" s="8">
        <v>11.4</v>
      </c>
      <c r="E14" s="6">
        <f t="shared" si="0"/>
        <v>14.9</v>
      </c>
      <c r="F14" s="4"/>
      <c r="G14" s="1">
        <v>12</v>
      </c>
      <c r="H14" s="8">
        <f t="shared" si="1"/>
        <v>123.43</v>
      </c>
      <c r="I14" s="8">
        <f t="shared" si="2"/>
        <v>14</v>
      </c>
      <c r="J14" s="8">
        <v>9.9</v>
      </c>
      <c r="K14" s="6">
        <v>11.4</v>
      </c>
    </row>
    <row r="15" spans="1:11" ht="12.75">
      <c r="A15" s="1">
        <v>13</v>
      </c>
      <c r="B15" s="6">
        <v>117.04</v>
      </c>
      <c r="C15" s="6">
        <v>12</v>
      </c>
      <c r="D15" s="8">
        <v>15.9</v>
      </c>
      <c r="E15" s="6">
        <f t="shared" si="0"/>
        <v>23.8</v>
      </c>
      <c r="F15" s="4"/>
      <c r="G15" s="1">
        <v>13</v>
      </c>
      <c r="H15" s="8">
        <f t="shared" si="1"/>
        <v>115.79</v>
      </c>
      <c r="I15" s="8">
        <f t="shared" si="2"/>
        <v>15</v>
      </c>
      <c r="J15" s="8">
        <v>18.8</v>
      </c>
      <c r="K15" s="6">
        <v>15.9</v>
      </c>
    </row>
    <row r="16" spans="1:11" ht="12.75">
      <c r="A16" s="1">
        <v>14</v>
      </c>
      <c r="B16" s="6">
        <v>145.35</v>
      </c>
      <c r="C16" s="6">
        <v>15</v>
      </c>
      <c r="D16" s="8">
        <v>16.2</v>
      </c>
      <c r="E16" s="6">
        <f t="shared" si="0"/>
        <v>16.5</v>
      </c>
      <c r="F16" s="4"/>
      <c r="G16" s="1">
        <v>14</v>
      </c>
      <c r="H16" s="8">
        <f t="shared" si="1"/>
        <v>144.1</v>
      </c>
      <c r="I16" s="8">
        <f t="shared" si="2"/>
        <v>18</v>
      </c>
      <c r="J16" s="8">
        <v>11.5</v>
      </c>
      <c r="K16" s="6">
        <v>16.2</v>
      </c>
    </row>
    <row r="17" spans="1:11" ht="12.75">
      <c r="A17" s="1">
        <v>15</v>
      </c>
      <c r="B17" s="6">
        <v>130.21</v>
      </c>
      <c r="C17" s="6">
        <v>13</v>
      </c>
      <c r="D17" s="8">
        <v>16.8</v>
      </c>
      <c r="E17" s="6">
        <f t="shared" si="0"/>
        <v>16.5</v>
      </c>
      <c r="F17" s="4"/>
      <c r="G17" s="1">
        <v>15</v>
      </c>
      <c r="H17" s="8">
        <f t="shared" si="1"/>
        <v>128.96</v>
      </c>
      <c r="I17" s="8">
        <f t="shared" si="2"/>
        <v>16</v>
      </c>
      <c r="J17" s="8">
        <v>11.5</v>
      </c>
      <c r="K17" s="6">
        <v>16.8</v>
      </c>
    </row>
    <row r="18" spans="1:11" ht="12.75">
      <c r="A18" s="1">
        <v>16</v>
      </c>
      <c r="B18" s="6">
        <v>147.37</v>
      </c>
      <c r="C18" s="6">
        <v>16</v>
      </c>
      <c r="D18" s="8">
        <v>16.5</v>
      </c>
      <c r="E18" s="6">
        <f t="shared" si="0"/>
        <v>17.4</v>
      </c>
      <c r="F18" s="4"/>
      <c r="G18" s="1">
        <v>16</v>
      </c>
      <c r="H18" s="8">
        <f t="shared" si="1"/>
        <v>146.12</v>
      </c>
      <c r="I18" s="8">
        <f t="shared" si="2"/>
        <v>19</v>
      </c>
      <c r="J18" s="8">
        <v>12.4</v>
      </c>
      <c r="K18" s="6">
        <v>17.5</v>
      </c>
    </row>
    <row r="19" spans="1:11" ht="12.75">
      <c r="A19" s="1">
        <v>17</v>
      </c>
      <c r="B19" s="6">
        <v>138.05</v>
      </c>
      <c r="C19" s="6">
        <v>15</v>
      </c>
      <c r="D19" s="8">
        <v>17.9</v>
      </c>
      <c r="E19" s="6">
        <f t="shared" si="0"/>
        <v>20.9</v>
      </c>
      <c r="F19" s="4"/>
      <c r="G19" s="1">
        <v>17</v>
      </c>
      <c r="H19" s="8">
        <f t="shared" si="1"/>
        <v>136.8</v>
      </c>
      <c r="I19" s="8">
        <f t="shared" si="2"/>
        <v>18</v>
      </c>
      <c r="J19" s="8">
        <v>15.9</v>
      </c>
      <c r="K19" s="6">
        <v>18.9</v>
      </c>
    </row>
    <row r="20" spans="1:11" ht="12.75">
      <c r="A20" s="1">
        <v>18</v>
      </c>
      <c r="B20" s="6">
        <v>155.32</v>
      </c>
      <c r="C20" s="6">
        <v>17</v>
      </c>
      <c r="D20" s="8">
        <v>18.8</v>
      </c>
      <c r="E20" s="6">
        <f t="shared" si="0"/>
        <v>19.7</v>
      </c>
      <c r="F20" s="4"/>
      <c r="G20" s="1">
        <v>18</v>
      </c>
      <c r="H20" s="8">
        <f t="shared" si="1"/>
        <v>154.07</v>
      </c>
      <c r="I20" s="8">
        <f t="shared" si="2"/>
        <v>20</v>
      </c>
      <c r="J20" s="8">
        <v>14.7</v>
      </c>
      <c r="K20" s="6">
        <v>18.4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24</v>
      </c>
      <c r="B22" s="11"/>
      <c r="C22" s="11"/>
      <c r="D22" s="11"/>
      <c r="E22" s="11"/>
      <c r="G22" s="11" t="s">
        <v>25</v>
      </c>
      <c r="H22" s="11"/>
      <c r="I22" s="11"/>
      <c r="J22" s="11"/>
      <c r="K22" s="11"/>
    </row>
    <row r="23" spans="1:18" ht="14.25" customHeight="1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15" t="s">
        <v>90</v>
      </c>
      <c r="N23" s="16"/>
      <c r="O23" s="16"/>
      <c r="P23" s="16"/>
      <c r="Q23" s="16"/>
      <c r="R23" s="17"/>
    </row>
    <row r="24" spans="1:18" ht="12.75">
      <c r="A24" s="1">
        <v>1</v>
      </c>
      <c r="B24" s="6">
        <f>B3+2.22</f>
        <v>54.78</v>
      </c>
      <c r="C24" s="6">
        <f>C3+6</f>
        <v>14</v>
      </c>
      <c r="D24" s="6">
        <f>K3+3.35</f>
        <v>15.15</v>
      </c>
      <c r="E24" s="6">
        <f aca="true" t="shared" si="3" ref="E24:E41">K24-1.3</f>
        <v>8.7</v>
      </c>
      <c r="F24" s="4"/>
      <c r="G24" s="1">
        <v>1</v>
      </c>
      <c r="H24" s="8">
        <f>H3-3.13</f>
        <v>48.18</v>
      </c>
      <c r="I24" s="8">
        <f>I3+4</f>
        <v>15</v>
      </c>
      <c r="J24" s="8">
        <f aca="true" t="shared" si="4" ref="J24:J41">D3-1.1</f>
        <v>10.700000000000001</v>
      </c>
      <c r="K24" s="8">
        <v>10</v>
      </c>
      <c r="M24" s="18"/>
      <c r="N24" s="19"/>
      <c r="O24" s="19"/>
      <c r="P24" s="19"/>
      <c r="Q24" s="19"/>
      <c r="R24" s="20"/>
    </row>
    <row r="25" spans="1:18" ht="12.75">
      <c r="A25" s="1">
        <v>2</v>
      </c>
      <c r="B25" s="6">
        <f aca="true" t="shared" si="5" ref="B25:B41">B4+2.22</f>
        <v>51.56</v>
      </c>
      <c r="C25" s="6">
        <f aca="true" t="shared" si="6" ref="C25:C41">C4+6</f>
        <v>13</v>
      </c>
      <c r="D25" s="6">
        <f aca="true" t="shared" si="7" ref="D25:D41">K4+3.35</f>
        <v>14.15</v>
      </c>
      <c r="E25" s="6">
        <f t="shared" si="3"/>
        <v>8.399999999999999</v>
      </c>
      <c r="F25" s="4"/>
      <c r="G25" s="1">
        <v>2</v>
      </c>
      <c r="H25" s="8">
        <f aca="true" t="shared" si="8" ref="H25:H41">H4-3.13</f>
        <v>44.96</v>
      </c>
      <c r="I25" s="8">
        <f aca="true" t="shared" si="9" ref="I25:I41">I4+4</f>
        <v>14</v>
      </c>
      <c r="J25" s="8">
        <f t="shared" si="4"/>
        <v>9.4</v>
      </c>
      <c r="K25" s="8">
        <v>9.7</v>
      </c>
      <c r="M25" s="18"/>
      <c r="N25" s="19"/>
      <c r="O25" s="19"/>
      <c r="P25" s="19"/>
      <c r="Q25" s="19"/>
      <c r="R25" s="20"/>
    </row>
    <row r="26" spans="1:18" ht="12.75">
      <c r="A26" s="1">
        <v>3</v>
      </c>
      <c r="B26" s="6">
        <f t="shared" si="5"/>
        <v>62.49</v>
      </c>
      <c r="C26" s="6">
        <f t="shared" si="6"/>
        <v>17</v>
      </c>
      <c r="D26" s="6">
        <f t="shared" si="7"/>
        <v>15.25</v>
      </c>
      <c r="E26" s="6">
        <f t="shared" si="3"/>
        <v>7.8</v>
      </c>
      <c r="F26" s="4"/>
      <c r="G26" s="1">
        <v>3</v>
      </c>
      <c r="H26" s="8">
        <f t="shared" si="8"/>
        <v>55.89</v>
      </c>
      <c r="I26" s="8">
        <f t="shared" si="9"/>
        <v>18</v>
      </c>
      <c r="J26" s="8">
        <f t="shared" si="4"/>
        <v>10.8</v>
      </c>
      <c r="K26" s="8">
        <v>9.1</v>
      </c>
      <c r="M26" s="18"/>
      <c r="N26" s="19"/>
      <c r="O26" s="19"/>
      <c r="P26" s="19"/>
      <c r="Q26" s="19"/>
      <c r="R26" s="20"/>
    </row>
    <row r="27" spans="1:18" ht="12.75">
      <c r="A27" s="1">
        <v>4</v>
      </c>
      <c r="B27" s="6">
        <f t="shared" si="5"/>
        <v>69.56</v>
      </c>
      <c r="C27" s="6">
        <f t="shared" si="6"/>
        <v>22</v>
      </c>
      <c r="D27" s="6">
        <f t="shared" si="7"/>
        <v>16.25</v>
      </c>
      <c r="E27" s="6">
        <f t="shared" si="3"/>
        <v>6.6000000000000005</v>
      </c>
      <c r="F27" s="4"/>
      <c r="G27" s="1">
        <v>4</v>
      </c>
      <c r="H27" s="8">
        <f t="shared" si="8"/>
        <v>62.96</v>
      </c>
      <c r="I27" s="8">
        <f t="shared" si="9"/>
        <v>23</v>
      </c>
      <c r="J27" s="8">
        <f t="shared" si="4"/>
        <v>12.700000000000001</v>
      </c>
      <c r="K27" s="8">
        <v>7.9</v>
      </c>
      <c r="M27" s="18"/>
      <c r="N27" s="19"/>
      <c r="O27" s="19"/>
      <c r="P27" s="19"/>
      <c r="Q27" s="19"/>
      <c r="R27" s="20"/>
    </row>
    <row r="28" spans="1:18" ht="12.75">
      <c r="A28" s="1">
        <v>5</v>
      </c>
      <c r="B28" s="6">
        <f t="shared" si="5"/>
        <v>77.46</v>
      </c>
      <c r="C28" s="6">
        <f t="shared" si="6"/>
        <v>18</v>
      </c>
      <c r="D28" s="6">
        <f t="shared" si="7"/>
        <v>15.75</v>
      </c>
      <c r="E28" s="6">
        <f t="shared" si="3"/>
        <v>7.1000000000000005</v>
      </c>
      <c r="F28" s="4"/>
      <c r="G28" s="1">
        <v>5</v>
      </c>
      <c r="H28" s="8">
        <f t="shared" si="8"/>
        <v>70.86</v>
      </c>
      <c r="I28" s="8">
        <f t="shared" si="9"/>
        <v>19</v>
      </c>
      <c r="J28" s="8">
        <f t="shared" si="4"/>
        <v>11.3</v>
      </c>
      <c r="K28" s="8">
        <v>8.4</v>
      </c>
      <c r="M28" s="18"/>
      <c r="N28" s="19"/>
      <c r="O28" s="19"/>
      <c r="P28" s="19"/>
      <c r="Q28" s="19"/>
      <c r="R28" s="20"/>
    </row>
    <row r="29" spans="1:18" ht="13.5" thickBot="1">
      <c r="A29" s="1">
        <v>6</v>
      </c>
      <c r="B29" s="6">
        <f t="shared" si="5"/>
        <v>82.47</v>
      </c>
      <c r="C29" s="6">
        <f t="shared" si="6"/>
        <v>14</v>
      </c>
      <c r="D29" s="6">
        <f t="shared" si="7"/>
        <v>16.45</v>
      </c>
      <c r="E29" s="6">
        <f t="shared" si="3"/>
        <v>8.799999999999999</v>
      </c>
      <c r="F29" s="4"/>
      <c r="G29" s="1">
        <v>6</v>
      </c>
      <c r="H29" s="8">
        <f t="shared" si="8"/>
        <v>75.87</v>
      </c>
      <c r="I29" s="8">
        <f t="shared" si="9"/>
        <v>15</v>
      </c>
      <c r="J29" s="8">
        <f t="shared" si="4"/>
        <v>12</v>
      </c>
      <c r="K29" s="8">
        <v>10.1</v>
      </c>
      <c r="M29" s="21"/>
      <c r="N29" s="22"/>
      <c r="O29" s="22"/>
      <c r="P29" s="22"/>
      <c r="Q29" s="22"/>
      <c r="R29" s="23"/>
    </row>
    <row r="30" spans="1:11" ht="12.75">
      <c r="A30" s="1">
        <v>7</v>
      </c>
      <c r="B30" s="6">
        <f t="shared" si="5"/>
        <v>88.36</v>
      </c>
      <c r="C30" s="6">
        <f t="shared" si="6"/>
        <v>14</v>
      </c>
      <c r="D30" s="6">
        <f t="shared" si="7"/>
        <v>18.75</v>
      </c>
      <c r="E30" s="6">
        <f t="shared" si="3"/>
        <v>8.399999999999999</v>
      </c>
      <c r="F30" s="4"/>
      <c r="G30" s="1">
        <v>7</v>
      </c>
      <c r="H30" s="8">
        <f t="shared" si="8"/>
        <v>81.76</v>
      </c>
      <c r="I30" s="8">
        <f t="shared" si="9"/>
        <v>15</v>
      </c>
      <c r="J30" s="8">
        <f t="shared" si="4"/>
        <v>16.299999999999997</v>
      </c>
      <c r="K30" s="8">
        <v>9.7</v>
      </c>
    </row>
    <row r="31" spans="1:11" ht="12.75">
      <c r="A31" s="1">
        <v>8</v>
      </c>
      <c r="B31" s="6">
        <f t="shared" si="5"/>
        <v>93.56</v>
      </c>
      <c r="C31" s="6">
        <f t="shared" si="6"/>
        <v>16</v>
      </c>
      <c r="D31" s="6">
        <f t="shared" si="7"/>
        <v>17.25</v>
      </c>
      <c r="E31" s="6">
        <f t="shared" si="3"/>
        <v>9.299999999999999</v>
      </c>
      <c r="F31" s="4"/>
      <c r="G31" s="1">
        <v>8</v>
      </c>
      <c r="H31" s="8">
        <f t="shared" si="8"/>
        <v>86.96000000000001</v>
      </c>
      <c r="I31" s="8">
        <f t="shared" si="9"/>
        <v>17</v>
      </c>
      <c r="J31" s="8">
        <f t="shared" si="4"/>
        <v>12.8</v>
      </c>
      <c r="K31" s="8">
        <v>10.6</v>
      </c>
    </row>
    <row r="32" spans="1:11" ht="12.75">
      <c r="A32" s="1">
        <v>9</v>
      </c>
      <c r="B32" s="6">
        <f t="shared" si="5"/>
        <v>99.56</v>
      </c>
      <c r="C32" s="6">
        <f t="shared" si="6"/>
        <v>19</v>
      </c>
      <c r="D32" s="6">
        <f t="shared" si="7"/>
        <v>17.85</v>
      </c>
      <c r="E32" s="6">
        <f t="shared" si="3"/>
        <v>10.1</v>
      </c>
      <c r="F32" s="4"/>
      <c r="G32" s="1">
        <v>9</v>
      </c>
      <c r="H32" s="8">
        <f t="shared" si="8"/>
        <v>92.96000000000001</v>
      </c>
      <c r="I32" s="8">
        <f t="shared" si="9"/>
        <v>20</v>
      </c>
      <c r="J32" s="8">
        <f t="shared" si="4"/>
        <v>13.4</v>
      </c>
      <c r="K32" s="8">
        <v>11.4</v>
      </c>
    </row>
    <row r="33" spans="1:11" ht="12.75">
      <c r="A33" s="1">
        <v>10</v>
      </c>
      <c r="B33" s="6">
        <f t="shared" si="5"/>
        <v>113.24</v>
      </c>
      <c r="C33" s="6">
        <f t="shared" si="6"/>
        <v>15</v>
      </c>
      <c r="D33" s="6">
        <f t="shared" si="7"/>
        <v>18.05</v>
      </c>
      <c r="E33" s="6">
        <f t="shared" si="3"/>
        <v>8.799999999999999</v>
      </c>
      <c r="F33" s="4"/>
      <c r="G33" s="1">
        <v>10</v>
      </c>
      <c r="H33" s="8">
        <f t="shared" si="8"/>
        <v>106.64</v>
      </c>
      <c r="I33" s="8">
        <f t="shared" si="9"/>
        <v>16</v>
      </c>
      <c r="J33" s="8">
        <f t="shared" si="4"/>
        <v>13.6</v>
      </c>
      <c r="K33" s="8">
        <v>10.1</v>
      </c>
    </row>
    <row r="34" spans="1:11" ht="12.75">
      <c r="A34" s="1">
        <v>11</v>
      </c>
      <c r="B34" s="6">
        <f t="shared" si="5"/>
        <v>112.57</v>
      </c>
      <c r="C34" s="6">
        <f t="shared" si="6"/>
        <v>17</v>
      </c>
      <c r="D34" s="6">
        <f t="shared" si="7"/>
        <v>18.45</v>
      </c>
      <c r="E34" s="6">
        <f t="shared" si="3"/>
        <v>10.399999999999999</v>
      </c>
      <c r="F34" s="4"/>
      <c r="G34" s="1">
        <v>11</v>
      </c>
      <c r="H34" s="8">
        <f t="shared" si="8"/>
        <v>105.97</v>
      </c>
      <c r="I34" s="8">
        <f t="shared" si="9"/>
        <v>18</v>
      </c>
      <c r="J34" s="8">
        <f t="shared" si="4"/>
        <v>14</v>
      </c>
      <c r="K34" s="8">
        <v>11.7</v>
      </c>
    </row>
    <row r="35" spans="1:11" ht="12.75">
      <c r="A35" s="1">
        <v>12</v>
      </c>
      <c r="B35" s="6">
        <f t="shared" si="5"/>
        <v>126.9</v>
      </c>
      <c r="C35" s="6">
        <f t="shared" si="6"/>
        <v>17</v>
      </c>
      <c r="D35" s="6">
        <f t="shared" si="7"/>
        <v>14.75</v>
      </c>
      <c r="E35" s="6">
        <f t="shared" si="3"/>
        <v>8.6</v>
      </c>
      <c r="F35" s="4"/>
      <c r="G35" s="1">
        <v>12</v>
      </c>
      <c r="H35" s="8">
        <f t="shared" si="8"/>
        <v>120.30000000000001</v>
      </c>
      <c r="I35" s="8">
        <f t="shared" si="9"/>
        <v>18</v>
      </c>
      <c r="J35" s="8">
        <f t="shared" si="4"/>
        <v>10.3</v>
      </c>
      <c r="K35" s="8">
        <v>9.9</v>
      </c>
    </row>
    <row r="36" spans="1:11" ht="12.75">
      <c r="A36" s="1">
        <v>13</v>
      </c>
      <c r="B36" s="6">
        <f t="shared" si="5"/>
        <v>119.26</v>
      </c>
      <c r="C36" s="6">
        <f t="shared" si="6"/>
        <v>18</v>
      </c>
      <c r="D36" s="6">
        <f t="shared" si="7"/>
        <v>19.25</v>
      </c>
      <c r="E36" s="6">
        <f t="shared" si="3"/>
        <v>9.5</v>
      </c>
      <c r="F36" s="4"/>
      <c r="G36" s="1">
        <v>13</v>
      </c>
      <c r="H36" s="8">
        <f t="shared" si="8"/>
        <v>112.66000000000001</v>
      </c>
      <c r="I36" s="8">
        <f t="shared" si="9"/>
        <v>19</v>
      </c>
      <c r="J36" s="8">
        <f t="shared" si="4"/>
        <v>14.8</v>
      </c>
      <c r="K36" s="8">
        <v>10.8</v>
      </c>
    </row>
    <row r="37" spans="1:11" ht="12.75">
      <c r="A37" s="1">
        <v>14</v>
      </c>
      <c r="B37" s="6">
        <f t="shared" si="5"/>
        <v>147.57</v>
      </c>
      <c r="C37" s="6">
        <f t="shared" si="6"/>
        <v>21</v>
      </c>
      <c r="D37" s="6">
        <f t="shared" si="7"/>
        <v>19.55</v>
      </c>
      <c r="E37" s="6">
        <f t="shared" si="3"/>
        <v>10.2</v>
      </c>
      <c r="F37" s="4"/>
      <c r="G37" s="1">
        <v>14</v>
      </c>
      <c r="H37" s="8">
        <f t="shared" si="8"/>
        <v>140.97</v>
      </c>
      <c r="I37" s="8">
        <f t="shared" si="9"/>
        <v>22</v>
      </c>
      <c r="J37" s="8">
        <f t="shared" si="4"/>
        <v>15.1</v>
      </c>
      <c r="K37" s="8">
        <v>11.5</v>
      </c>
    </row>
    <row r="38" spans="1:11" ht="12.75">
      <c r="A38" s="1">
        <v>15</v>
      </c>
      <c r="B38" s="6">
        <f t="shared" si="5"/>
        <v>132.43</v>
      </c>
      <c r="C38" s="6">
        <f t="shared" si="6"/>
        <v>19</v>
      </c>
      <c r="D38" s="6">
        <f t="shared" si="7"/>
        <v>20.150000000000002</v>
      </c>
      <c r="E38" s="6">
        <f t="shared" si="3"/>
        <v>10.2</v>
      </c>
      <c r="F38" s="4"/>
      <c r="G38" s="1">
        <v>15</v>
      </c>
      <c r="H38" s="8">
        <f t="shared" si="8"/>
        <v>125.83000000000001</v>
      </c>
      <c r="I38" s="8">
        <f t="shared" si="9"/>
        <v>20</v>
      </c>
      <c r="J38" s="8">
        <f t="shared" si="4"/>
        <v>15.700000000000001</v>
      </c>
      <c r="K38" s="8">
        <v>11.5</v>
      </c>
    </row>
    <row r="39" spans="1:11" ht="12.75">
      <c r="A39" s="1">
        <v>16</v>
      </c>
      <c r="B39" s="6">
        <f t="shared" si="5"/>
        <v>149.59</v>
      </c>
      <c r="C39" s="6">
        <f t="shared" si="6"/>
        <v>22</v>
      </c>
      <c r="D39" s="6">
        <f t="shared" si="7"/>
        <v>20.85</v>
      </c>
      <c r="E39" s="6">
        <f t="shared" si="3"/>
        <v>11.1</v>
      </c>
      <c r="F39" s="4"/>
      <c r="G39" s="1">
        <v>16</v>
      </c>
      <c r="H39" s="8">
        <f t="shared" si="8"/>
        <v>142.99</v>
      </c>
      <c r="I39" s="8">
        <f t="shared" si="9"/>
        <v>23</v>
      </c>
      <c r="J39" s="8">
        <f t="shared" si="4"/>
        <v>15.4</v>
      </c>
      <c r="K39" s="8">
        <v>12.4</v>
      </c>
    </row>
    <row r="40" spans="1:11" ht="12.75">
      <c r="A40" s="1">
        <v>17</v>
      </c>
      <c r="B40" s="6">
        <f t="shared" si="5"/>
        <v>140.27</v>
      </c>
      <c r="C40" s="6">
        <f t="shared" si="6"/>
        <v>21</v>
      </c>
      <c r="D40" s="6">
        <f t="shared" si="7"/>
        <v>22.25</v>
      </c>
      <c r="E40" s="6">
        <f t="shared" si="3"/>
        <v>11.6</v>
      </c>
      <c r="F40" s="4"/>
      <c r="G40" s="1">
        <v>17</v>
      </c>
      <c r="H40" s="8">
        <f t="shared" si="8"/>
        <v>133.67000000000002</v>
      </c>
      <c r="I40" s="8">
        <f t="shared" si="9"/>
        <v>22</v>
      </c>
      <c r="J40" s="8">
        <f t="shared" si="4"/>
        <v>16.799999999999997</v>
      </c>
      <c r="K40" s="8">
        <v>12.9</v>
      </c>
    </row>
    <row r="41" spans="1:11" ht="12.75">
      <c r="A41" s="1">
        <v>18</v>
      </c>
      <c r="B41" s="6">
        <f t="shared" si="5"/>
        <v>157.54</v>
      </c>
      <c r="C41" s="6">
        <f t="shared" si="6"/>
        <v>23</v>
      </c>
      <c r="D41" s="6">
        <f t="shared" si="7"/>
        <v>21.75</v>
      </c>
      <c r="E41" s="6">
        <f t="shared" si="3"/>
        <v>12.399999999999999</v>
      </c>
      <c r="F41" s="4"/>
      <c r="G41" s="1">
        <v>18</v>
      </c>
      <c r="H41" s="8">
        <f t="shared" si="8"/>
        <v>150.94</v>
      </c>
      <c r="I41" s="8">
        <f t="shared" si="9"/>
        <v>24</v>
      </c>
      <c r="J41" s="8">
        <f t="shared" si="4"/>
        <v>17.7</v>
      </c>
      <c r="K41" s="8">
        <v>13.7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26</v>
      </c>
      <c r="B43" s="11"/>
      <c r="C43" s="11"/>
      <c r="D43" s="11"/>
      <c r="E43" s="11"/>
      <c r="G43" s="11" t="s">
        <v>27</v>
      </c>
      <c r="H43" s="11"/>
      <c r="I43" s="11"/>
      <c r="J43" s="11"/>
      <c r="K43" s="11"/>
    </row>
    <row r="44" spans="1:18" ht="14.25" customHeight="1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15" t="s">
        <v>90</v>
      </c>
      <c r="N44" s="16"/>
      <c r="O44" s="16"/>
      <c r="P44" s="16"/>
      <c r="Q44" s="16"/>
      <c r="R44" s="17"/>
    </row>
    <row r="45" spans="1:18" ht="12.75">
      <c r="A45" s="1">
        <v>1</v>
      </c>
      <c r="B45" s="6">
        <f>H3+2.78</f>
        <v>54.09</v>
      </c>
      <c r="C45" s="6">
        <f>C24+2</f>
        <v>16</v>
      </c>
      <c r="D45" s="6">
        <f>D24-4.48</f>
        <v>10.67</v>
      </c>
      <c r="E45" s="6">
        <f>E24+2.82</f>
        <v>11.52</v>
      </c>
      <c r="F45" s="4"/>
      <c r="G45" s="1">
        <v>1</v>
      </c>
      <c r="H45" s="6">
        <f>B24+6.21</f>
        <v>60.99</v>
      </c>
      <c r="I45" s="6">
        <f>I24+3</f>
        <v>18</v>
      </c>
      <c r="J45" s="6">
        <f>D24+5.32</f>
        <v>20.47</v>
      </c>
      <c r="K45" s="6">
        <f>E3+2.33</f>
        <v>17.83</v>
      </c>
      <c r="L45" s="4"/>
      <c r="M45" s="18"/>
      <c r="N45" s="19"/>
      <c r="O45" s="19"/>
      <c r="P45" s="19"/>
      <c r="Q45" s="19"/>
      <c r="R45" s="20"/>
    </row>
    <row r="46" spans="1:18" ht="12.75">
      <c r="A46" s="1">
        <v>2</v>
      </c>
      <c r="B46" s="6">
        <f aca="true" t="shared" si="10" ref="B46:B62">H4+2.78</f>
        <v>50.870000000000005</v>
      </c>
      <c r="C46" s="6">
        <f aca="true" t="shared" si="11" ref="C46:C62">C25+2</f>
        <v>15</v>
      </c>
      <c r="D46" s="6">
        <f aca="true" t="shared" si="12" ref="D46:D62">D25-4.48</f>
        <v>9.67</v>
      </c>
      <c r="E46" s="6">
        <f aca="true" t="shared" si="13" ref="E46:E62">E25+2.82</f>
        <v>11.219999999999999</v>
      </c>
      <c r="F46" s="4"/>
      <c r="G46" s="1">
        <v>2</v>
      </c>
      <c r="H46" s="6">
        <f aca="true" t="shared" si="14" ref="H46:H62">B25+6.21</f>
        <v>57.77</v>
      </c>
      <c r="I46" s="6">
        <f aca="true" t="shared" si="15" ref="I46:I62">I25+3</f>
        <v>17</v>
      </c>
      <c r="J46" s="6">
        <f aca="true" t="shared" si="16" ref="J46:J62">D25+5.32</f>
        <v>19.47</v>
      </c>
      <c r="K46" s="6">
        <f aca="true" t="shared" si="17" ref="K46:K62">E4+2.33</f>
        <v>14.73</v>
      </c>
      <c r="L46" s="4"/>
      <c r="M46" s="18"/>
      <c r="N46" s="19"/>
      <c r="O46" s="19"/>
      <c r="P46" s="19"/>
      <c r="Q46" s="19"/>
      <c r="R46" s="20"/>
    </row>
    <row r="47" spans="1:18" ht="12.75">
      <c r="A47" s="1">
        <v>3</v>
      </c>
      <c r="B47" s="6">
        <f t="shared" si="10"/>
        <v>61.800000000000004</v>
      </c>
      <c r="C47" s="6">
        <f t="shared" si="11"/>
        <v>19</v>
      </c>
      <c r="D47" s="6">
        <f t="shared" si="12"/>
        <v>10.77</v>
      </c>
      <c r="E47" s="6">
        <f t="shared" si="13"/>
        <v>10.62</v>
      </c>
      <c r="F47" s="4"/>
      <c r="G47" s="1">
        <v>3</v>
      </c>
      <c r="H47" s="6">
        <f t="shared" si="14"/>
        <v>68.7</v>
      </c>
      <c r="I47" s="6">
        <f t="shared" si="15"/>
        <v>21</v>
      </c>
      <c r="J47" s="6">
        <f t="shared" si="16"/>
        <v>20.57</v>
      </c>
      <c r="K47" s="6">
        <f t="shared" si="17"/>
        <v>16.43</v>
      </c>
      <c r="L47" s="4"/>
      <c r="M47" s="18"/>
      <c r="N47" s="19"/>
      <c r="O47" s="19"/>
      <c r="P47" s="19"/>
      <c r="Q47" s="19"/>
      <c r="R47" s="20"/>
    </row>
    <row r="48" spans="1:18" ht="12.75">
      <c r="A48" s="1">
        <v>4</v>
      </c>
      <c r="B48" s="6">
        <f t="shared" si="10"/>
        <v>68.87</v>
      </c>
      <c r="C48" s="6">
        <f t="shared" si="11"/>
        <v>24</v>
      </c>
      <c r="D48" s="6">
        <f t="shared" si="12"/>
        <v>11.77</v>
      </c>
      <c r="E48" s="6">
        <f t="shared" si="13"/>
        <v>9.42</v>
      </c>
      <c r="F48" s="4"/>
      <c r="G48" s="1">
        <v>4</v>
      </c>
      <c r="H48" s="6">
        <f t="shared" si="14"/>
        <v>75.77</v>
      </c>
      <c r="I48" s="6">
        <f t="shared" si="15"/>
        <v>26</v>
      </c>
      <c r="J48" s="6">
        <f t="shared" si="16"/>
        <v>21.57</v>
      </c>
      <c r="K48" s="6">
        <f t="shared" si="17"/>
        <v>16.23</v>
      </c>
      <c r="L48" s="4"/>
      <c r="M48" s="18"/>
      <c r="N48" s="19"/>
      <c r="O48" s="19"/>
      <c r="P48" s="19"/>
      <c r="Q48" s="19"/>
      <c r="R48" s="20"/>
    </row>
    <row r="49" spans="1:18" ht="12.75">
      <c r="A49" s="1">
        <v>5</v>
      </c>
      <c r="B49" s="6">
        <f t="shared" si="10"/>
        <v>76.77</v>
      </c>
      <c r="C49" s="6">
        <f t="shared" si="11"/>
        <v>20</v>
      </c>
      <c r="D49" s="6">
        <f t="shared" si="12"/>
        <v>11.27</v>
      </c>
      <c r="E49" s="6">
        <f t="shared" si="13"/>
        <v>9.92</v>
      </c>
      <c r="F49" s="4"/>
      <c r="G49" s="1">
        <v>5</v>
      </c>
      <c r="H49" s="6">
        <f t="shared" si="14"/>
        <v>83.66999999999999</v>
      </c>
      <c r="I49" s="6">
        <f t="shared" si="15"/>
        <v>22</v>
      </c>
      <c r="J49" s="6">
        <f t="shared" si="16"/>
        <v>21.07</v>
      </c>
      <c r="K49" s="6">
        <f t="shared" si="17"/>
        <v>15.73</v>
      </c>
      <c r="L49" s="4"/>
      <c r="M49" s="18"/>
      <c r="N49" s="19"/>
      <c r="O49" s="19"/>
      <c r="P49" s="19"/>
      <c r="Q49" s="19"/>
      <c r="R49" s="20"/>
    </row>
    <row r="50" spans="1:18" ht="13.5" thickBot="1">
      <c r="A50" s="1">
        <v>6</v>
      </c>
      <c r="B50" s="6">
        <f t="shared" si="10"/>
        <v>81.78</v>
      </c>
      <c r="C50" s="6">
        <f t="shared" si="11"/>
        <v>16</v>
      </c>
      <c r="D50" s="6">
        <f t="shared" si="12"/>
        <v>11.969999999999999</v>
      </c>
      <c r="E50" s="6">
        <f t="shared" si="13"/>
        <v>11.62</v>
      </c>
      <c r="F50" s="4"/>
      <c r="G50" s="1">
        <v>6</v>
      </c>
      <c r="H50" s="6">
        <f t="shared" si="14"/>
        <v>88.67999999999999</v>
      </c>
      <c r="I50" s="6">
        <f t="shared" si="15"/>
        <v>18</v>
      </c>
      <c r="J50" s="6">
        <f t="shared" si="16"/>
        <v>21.77</v>
      </c>
      <c r="K50" s="6">
        <f t="shared" si="17"/>
        <v>17.43</v>
      </c>
      <c r="L50" s="4"/>
      <c r="M50" s="21"/>
      <c r="N50" s="22"/>
      <c r="O50" s="22"/>
      <c r="P50" s="22"/>
      <c r="Q50" s="22"/>
      <c r="R50" s="23"/>
    </row>
    <row r="51" spans="1:12" ht="12.75">
      <c r="A51" s="1">
        <v>7</v>
      </c>
      <c r="B51" s="6">
        <f t="shared" si="10"/>
        <v>87.67</v>
      </c>
      <c r="C51" s="6">
        <f t="shared" si="11"/>
        <v>16</v>
      </c>
      <c r="D51" s="6">
        <f t="shared" si="12"/>
        <v>14.27</v>
      </c>
      <c r="E51" s="6">
        <f t="shared" si="13"/>
        <v>11.219999999999999</v>
      </c>
      <c r="F51" s="4"/>
      <c r="G51" s="1">
        <v>7</v>
      </c>
      <c r="H51" s="6">
        <f t="shared" si="14"/>
        <v>94.57</v>
      </c>
      <c r="I51" s="6">
        <f t="shared" si="15"/>
        <v>18</v>
      </c>
      <c r="J51" s="6">
        <f t="shared" si="16"/>
        <v>24.07</v>
      </c>
      <c r="K51" s="6">
        <f t="shared" si="17"/>
        <v>17.03</v>
      </c>
      <c r="L51" s="4"/>
    </row>
    <row r="52" spans="1:12" ht="12.75">
      <c r="A52" s="1">
        <v>8</v>
      </c>
      <c r="B52" s="6">
        <f t="shared" si="10"/>
        <v>92.87</v>
      </c>
      <c r="C52" s="6">
        <f t="shared" si="11"/>
        <v>18</v>
      </c>
      <c r="D52" s="6">
        <f t="shared" si="12"/>
        <v>12.77</v>
      </c>
      <c r="E52" s="6">
        <f t="shared" si="13"/>
        <v>12.12</v>
      </c>
      <c r="F52" s="4"/>
      <c r="G52" s="1">
        <v>8</v>
      </c>
      <c r="H52" s="6">
        <f t="shared" si="14"/>
        <v>99.77</v>
      </c>
      <c r="I52" s="6">
        <f t="shared" si="15"/>
        <v>20</v>
      </c>
      <c r="J52" s="6">
        <f t="shared" si="16"/>
        <v>22.57</v>
      </c>
      <c r="K52" s="6">
        <f t="shared" si="17"/>
        <v>17.93</v>
      </c>
      <c r="L52" s="4"/>
    </row>
    <row r="53" spans="1:12" ht="12.75">
      <c r="A53" s="1">
        <v>9</v>
      </c>
      <c r="B53" s="6">
        <f t="shared" si="10"/>
        <v>98.87</v>
      </c>
      <c r="C53" s="6">
        <f t="shared" si="11"/>
        <v>21</v>
      </c>
      <c r="D53" s="6">
        <f t="shared" si="12"/>
        <v>13.370000000000001</v>
      </c>
      <c r="E53" s="6">
        <f t="shared" si="13"/>
        <v>12.92</v>
      </c>
      <c r="F53" s="4"/>
      <c r="G53" s="1">
        <v>9</v>
      </c>
      <c r="H53" s="6">
        <f t="shared" si="14"/>
        <v>105.77</v>
      </c>
      <c r="I53" s="6">
        <f t="shared" si="15"/>
        <v>23</v>
      </c>
      <c r="J53" s="6">
        <f t="shared" si="16"/>
        <v>23.17</v>
      </c>
      <c r="K53" s="6">
        <f t="shared" si="17"/>
        <v>19.729999999999997</v>
      </c>
      <c r="L53" s="4"/>
    </row>
    <row r="54" spans="1:12" ht="12.75">
      <c r="A54" s="1">
        <v>10</v>
      </c>
      <c r="B54" s="6">
        <f t="shared" si="10"/>
        <v>112.55</v>
      </c>
      <c r="C54" s="6">
        <f t="shared" si="11"/>
        <v>17</v>
      </c>
      <c r="D54" s="6">
        <f t="shared" si="12"/>
        <v>13.57</v>
      </c>
      <c r="E54" s="6">
        <f t="shared" si="13"/>
        <v>11.62</v>
      </c>
      <c r="F54" s="4"/>
      <c r="G54" s="1">
        <v>10</v>
      </c>
      <c r="H54" s="6">
        <f t="shared" si="14"/>
        <v>119.44999999999999</v>
      </c>
      <c r="I54" s="6">
        <f t="shared" si="15"/>
        <v>19</v>
      </c>
      <c r="J54" s="6">
        <f t="shared" si="16"/>
        <v>23.37</v>
      </c>
      <c r="K54" s="6">
        <f t="shared" si="17"/>
        <v>17.43</v>
      </c>
      <c r="L54" s="4"/>
    </row>
    <row r="55" spans="1:12" ht="12.75">
      <c r="A55" s="1">
        <v>11</v>
      </c>
      <c r="B55" s="6">
        <f t="shared" si="10"/>
        <v>111.88</v>
      </c>
      <c r="C55" s="6">
        <f t="shared" si="11"/>
        <v>19</v>
      </c>
      <c r="D55" s="6">
        <f t="shared" si="12"/>
        <v>13.969999999999999</v>
      </c>
      <c r="E55" s="6">
        <f t="shared" si="13"/>
        <v>13.219999999999999</v>
      </c>
      <c r="F55" s="4"/>
      <c r="G55" s="1">
        <v>11</v>
      </c>
      <c r="H55" s="6">
        <f t="shared" si="14"/>
        <v>118.77999999999999</v>
      </c>
      <c r="I55" s="6">
        <f t="shared" si="15"/>
        <v>21</v>
      </c>
      <c r="J55" s="6">
        <f t="shared" si="16"/>
        <v>23.77</v>
      </c>
      <c r="K55" s="6">
        <f t="shared" si="17"/>
        <v>19.03</v>
      </c>
      <c r="L55" s="4"/>
    </row>
    <row r="56" spans="1:12" ht="12.75">
      <c r="A56" s="1">
        <v>12</v>
      </c>
      <c r="B56" s="6">
        <f t="shared" si="10"/>
        <v>126.21000000000001</v>
      </c>
      <c r="C56" s="6">
        <f t="shared" si="11"/>
        <v>19</v>
      </c>
      <c r="D56" s="6">
        <f t="shared" si="12"/>
        <v>10.27</v>
      </c>
      <c r="E56" s="6">
        <f t="shared" si="13"/>
        <v>11.42</v>
      </c>
      <c r="F56" s="4"/>
      <c r="G56" s="1">
        <v>12</v>
      </c>
      <c r="H56" s="6">
        <f t="shared" si="14"/>
        <v>133.11</v>
      </c>
      <c r="I56" s="6">
        <f t="shared" si="15"/>
        <v>21</v>
      </c>
      <c r="J56" s="6">
        <f t="shared" si="16"/>
        <v>20.07</v>
      </c>
      <c r="K56" s="6">
        <f t="shared" si="17"/>
        <v>17.23</v>
      </c>
      <c r="L56" s="4"/>
    </row>
    <row r="57" spans="1:12" ht="12.75">
      <c r="A57" s="1">
        <v>13</v>
      </c>
      <c r="B57" s="6">
        <f t="shared" si="10"/>
        <v>118.57000000000001</v>
      </c>
      <c r="C57" s="6">
        <f t="shared" si="11"/>
        <v>20</v>
      </c>
      <c r="D57" s="6">
        <f t="shared" si="12"/>
        <v>14.77</v>
      </c>
      <c r="E57" s="6">
        <f t="shared" si="13"/>
        <v>12.32</v>
      </c>
      <c r="F57" s="4"/>
      <c r="G57" s="1">
        <v>13</v>
      </c>
      <c r="H57" s="6">
        <f t="shared" si="14"/>
        <v>125.47</v>
      </c>
      <c r="I57" s="6">
        <f t="shared" si="15"/>
        <v>22</v>
      </c>
      <c r="J57" s="6">
        <f t="shared" si="16"/>
        <v>24.57</v>
      </c>
      <c r="K57" s="6">
        <f t="shared" si="17"/>
        <v>26.130000000000003</v>
      </c>
      <c r="L57" s="4"/>
    </row>
    <row r="58" spans="1:12" ht="12.75">
      <c r="A58" s="1">
        <v>14</v>
      </c>
      <c r="B58" s="6">
        <f t="shared" si="10"/>
        <v>146.88</v>
      </c>
      <c r="C58" s="6">
        <f t="shared" si="11"/>
        <v>23</v>
      </c>
      <c r="D58" s="6">
        <f t="shared" si="12"/>
        <v>15.07</v>
      </c>
      <c r="E58" s="6">
        <f t="shared" si="13"/>
        <v>13.02</v>
      </c>
      <c r="F58" s="4"/>
      <c r="G58" s="1">
        <v>14</v>
      </c>
      <c r="H58" s="6">
        <f t="shared" si="14"/>
        <v>153.78</v>
      </c>
      <c r="I58" s="6">
        <f t="shared" si="15"/>
        <v>25</v>
      </c>
      <c r="J58" s="6">
        <f t="shared" si="16"/>
        <v>24.87</v>
      </c>
      <c r="K58" s="6">
        <f t="shared" si="17"/>
        <v>18.83</v>
      </c>
      <c r="L58" s="4"/>
    </row>
    <row r="59" spans="1:12" ht="12.75">
      <c r="A59" s="1">
        <v>15</v>
      </c>
      <c r="B59" s="6">
        <f t="shared" si="10"/>
        <v>131.74</v>
      </c>
      <c r="C59" s="6">
        <f t="shared" si="11"/>
        <v>21</v>
      </c>
      <c r="D59" s="6">
        <f t="shared" si="12"/>
        <v>15.670000000000002</v>
      </c>
      <c r="E59" s="6">
        <f t="shared" si="13"/>
        <v>13.02</v>
      </c>
      <c r="F59" s="4"/>
      <c r="G59" s="1">
        <v>15</v>
      </c>
      <c r="H59" s="6">
        <f t="shared" si="14"/>
        <v>138.64000000000001</v>
      </c>
      <c r="I59" s="6">
        <f t="shared" si="15"/>
        <v>23</v>
      </c>
      <c r="J59" s="6">
        <f t="shared" si="16"/>
        <v>25.470000000000002</v>
      </c>
      <c r="K59" s="6">
        <f t="shared" si="17"/>
        <v>18.83</v>
      </c>
      <c r="L59" s="4"/>
    </row>
    <row r="60" spans="1:12" ht="12.75">
      <c r="A60" s="1">
        <v>16</v>
      </c>
      <c r="B60" s="6">
        <f t="shared" si="10"/>
        <v>148.9</v>
      </c>
      <c r="C60" s="6">
        <f t="shared" si="11"/>
        <v>24</v>
      </c>
      <c r="D60" s="6">
        <f t="shared" si="12"/>
        <v>16.37</v>
      </c>
      <c r="E60" s="6">
        <f t="shared" si="13"/>
        <v>13.92</v>
      </c>
      <c r="F60" s="4"/>
      <c r="G60" s="1">
        <v>16</v>
      </c>
      <c r="H60" s="6">
        <f t="shared" si="14"/>
        <v>155.8</v>
      </c>
      <c r="I60" s="6">
        <f t="shared" si="15"/>
        <v>26</v>
      </c>
      <c r="J60" s="6">
        <f t="shared" si="16"/>
        <v>26.17</v>
      </c>
      <c r="K60" s="6">
        <f t="shared" si="17"/>
        <v>19.729999999999997</v>
      </c>
      <c r="L60" s="4"/>
    </row>
    <row r="61" spans="1:12" ht="12.75">
      <c r="A61" s="1">
        <v>17</v>
      </c>
      <c r="B61" s="6">
        <f t="shared" si="10"/>
        <v>139.58</v>
      </c>
      <c r="C61" s="6">
        <f t="shared" si="11"/>
        <v>23</v>
      </c>
      <c r="D61" s="6">
        <f t="shared" si="12"/>
        <v>17.77</v>
      </c>
      <c r="E61" s="6">
        <f t="shared" si="13"/>
        <v>14.42</v>
      </c>
      <c r="F61" s="4"/>
      <c r="G61" s="1">
        <v>17</v>
      </c>
      <c r="H61" s="6">
        <f t="shared" si="14"/>
        <v>146.48000000000002</v>
      </c>
      <c r="I61" s="6">
        <f t="shared" si="15"/>
        <v>25</v>
      </c>
      <c r="J61" s="6">
        <f t="shared" si="16"/>
        <v>27.57</v>
      </c>
      <c r="K61" s="6">
        <f t="shared" si="17"/>
        <v>23.229999999999997</v>
      </c>
      <c r="L61" s="4"/>
    </row>
    <row r="62" spans="1:12" ht="12.75">
      <c r="A62" s="1">
        <v>18</v>
      </c>
      <c r="B62" s="6">
        <f t="shared" si="10"/>
        <v>156.85</v>
      </c>
      <c r="C62" s="6">
        <f t="shared" si="11"/>
        <v>25</v>
      </c>
      <c r="D62" s="6">
        <f t="shared" si="12"/>
        <v>17.27</v>
      </c>
      <c r="E62" s="6">
        <f t="shared" si="13"/>
        <v>15.219999999999999</v>
      </c>
      <c r="F62" s="4"/>
      <c r="G62" s="1">
        <v>18</v>
      </c>
      <c r="H62" s="6">
        <f t="shared" si="14"/>
        <v>163.75</v>
      </c>
      <c r="I62" s="6">
        <f t="shared" si="15"/>
        <v>27</v>
      </c>
      <c r="J62" s="6">
        <f t="shared" si="16"/>
        <v>27.07</v>
      </c>
      <c r="K62" s="6">
        <f t="shared" si="17"/>
        <v>22.03</v>
      </c>
      <c r="L62" s="4"/>
    </row>
  </sheetData>
  <mergeCells count="9">
    <mergeCell ref="M2:R8"/>
    <mergeCell ref="M23:R29"/>
    <mergeCell ref="M44:R50"/>
    <mergeCell ref="A43:E43"/>
    <mergeCell ref="G43:K43"/>
    <mergeCell ref="B1:E1"/>
    <mergeCell ref="G1:K1"/>
    <mergeCell ref="A22:E22"/>
    <mergeCell ref="G22:K22"/>
  </mergeCells>
  <printOptions verticalCentered="1"/>
  <pageMargins left="0.6692913385826772" right="0.3937007874015748" top="0.3937007874015748" bottom="0.3937007874015748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39"/>
  </sheetPr>
  <dimension ref="A1:S63"/>
  <sheetViews>
    <sheetView workbookViewId="0" topLeftCell="A19">
      <selection activeCell="M44" sqref="M44:S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28</v>
      </c>
      <c r="C1" s="11"/>
      <c r="D1" s="11"/>
      <c r="E1" s="11"/>
      <c r="F1" s="3"/>
      <c r="G1" s="11" t="s">
        <v>29</v>
      </c>
      <c r="H1" s="11"/>
      <c r="I1" s="11"/>
      <c r="J1" s="11"/>
      <c r="K1" s="11"/>
    </row>
    <row r="2" spans="1:19" ht="14.25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24" t="s">
        <v>89</v>
      </c>
      <c r="N2" s="25"/>
      <c r="O2" s="25"/>
      <c r="P2" s="25"/>
      <c r="Q2" s="25"/>
      <c r="R2" s="25"/>
      <c r="S2" s="26"/>
    </row>
    <row r="3" spans="1:19" ht="12.75" customHeight="1">
      <c r="A3" s="1">
        <v>1</v>
      </c>
      <c r="B3" s="6">
        <v>60</v>
      </c>
      <c r="C3" s="6">
        <v>30</v>
      </c>
      <c r="D3" s="8">
        <v>15</v>
      </c>
      <c r="E3" s="6">
        <v>8</v>
      </c>
      <c r="F3" s="4"/>
      <c r="G3" s="1">
        <v>1</v>
      </c>
      <c r="H3" s="8">
        <v>65</v>
      </c>
      <c r="I3" s="8">
        <v>32</v>
      </c>
      <c r="J3" s="8">
        <v>14</v>
      </c>
      <c r="K3" s="6">
        <f>E3+1</f>
        <v>9</v>
      </c>
      <c r="M3" s="27"/>
      <c r="N3" s="28"/>
      <c r="O3" s="28"/>
      <c r="P3" s="28"/>
      <c r="Q3" s="28"/>
      <c r="R3" s="28"/>
      <c r="S3" s="29"/>
    </row>
    <row r="4" spans="1:19" ht="12.75" customHeight="1">
      <c r="A4" s="1">
        <v>2</v>
      </c>
      <c r="B4" s="6">
        <v>61</v>
      </c>
      <c r="C4" s="6">
        <v>35</v>
      </c>
      <c r="D4" s="8">
        <v>14.3</v>
      </c>
      <c r="E4" s="6">
        <v>8.5</v>
      </c>
      <c r="F4" s="4"/>
      <c r="G4" s="1">
        <v>2</v>
      </c>
      <c r="H4" s="8">
        <v>66</v>
      </c>
      <c r="I4" s="8">
        <v>35</v>
      </c>
      <c r="J4" s="8">
        <v>13.2</v>
      </c>
      <c r="K4" s="6">
        <f aca="true" t="shared" si="0" ref="K4:K20">E4+1</f>
        <v>9.5</v>
      </c>
      <c r="M4" s="27"/>
      <c r="N4" s="28"/>
      <c r="O4" s="28"/>
      <c r="P4" s="28"/>
      <c r="Q4" s="28"/>
      <c r="R4" s="28"/>
      <c r="S4" s="29"/>
    </row>
    <row r="5" spans="1:19" ht="12.75" customHeight="1">
      <c r="A5" s="1">
        <v>3</v>
      </c>
      <c r="B5" s="6">
        <v>58</v>
      </c>
      <c r="C5" s="6">
        <v>33</v>
      </c>
      <c r="D5" s="8">
        <v>12</v>
      </c>
      <c r="E5" s="6">
        <v>7</v>
      </c>
      <c r="F5" s="4"/>
      <c r="G5" s="1">
        <v>3</v>
      </c>
      <c r="H5" s="8">
        <v>63</v>
      </c>
      <c r="I5" s="8">
        <v>34</v>
      </c>
      <c r="J5" s="8">
        <v>12</v>
      </c>
      <c r="K5" s="6">
        <f t="shared" si="0"/>
        <v>8</v>
      </c>
      <c r="M5" s="27"/>
      <c r="N5" s="28"/>
      <c r="O5" s="28"/>
      <c r="P5" s="28"/>
      <c r="Q5" s="28"/>
      <c r="R5" s="28"/>
      <c r="S5" s="29"/>
    </row>
    <row r="6" spans="1:19" ht="12.75" customHeight="1">
      <c r="A6" s="1">
        <v>4</v>
      </c>
      <c r="B6" s="6">
        <v>59</v>
      </c>
      <c r="C6" s="6">
        <v>34</v>
      </c>
      <c r="D6" s="8">
        <v>12.8</v>
      </c>
      <c r="E6" s="6">
        <v>9</v>
      </c>
      <c r="F6" s="4"/>
      <c r="G6" s="1">
        <v>4</v>
      </c>
      <c r="H6" s="8">
        <v>64</v>
      </c>
      <c r="I6" s="8">
        <v>34</v>
      </c>
      <c r="J6" s="8">
        <v>12.8</v>
      </c>
      <c r="K6" s="6">
        <f t="shared" si="0"/>
        <v>10</v>
      </c>
      <c r="M6" s="27"/>
      <c r="N6" s="28"/>
      <c r="O6" s="28"/>
      <c r="P6" s="28"/>
      <c r="Q6" s="28"/>
      <c r="R6" s="28"/>
      <c r="S6" s="29"/>
    </row>
    <row r="7" spans="1:19" ht="12.75" customHeight="1">
      <c r="A7" s="1">
        <v>5</v>
      </c>
      <c r="B7" s="6">
        <v>62</v>
      </c>
      <c r="C7" s="6">
        <v>36</v>
      </c>
      <c r="D7" s="8">
        <v>13</v>
      </c>
      <c r="E7" s="6">
        <v>10</v>
      </c>
      <c r="F7" s="4"/>
      <c r="G7" s="1">
        <v>5</v>
      </c>
      <c r="H7" s="8">
        <v>67</v>
      </c>
      <c r="I7" s="8">
        <v>36</v>
      </c>
      <c r="J7" s="8">
        <v>13</v>
      </c>
      <c r="K7" s="6">
        <f t="shared" si="0"/>
        <v>11</v>
      </c>
      <c r="M7" s="27"/>
      <c r="N7" s="28"/>
      <c r="O7" s="28"/>
      <c r="P7" s="28"/>
      <c r="Q7" s="28"/>
      <c r="R7" s="28"/>
      <c r="S7" s="29"/>
    </row>
    <row r="8" spans="1:19" ht="12.75" customHeight="1">
      <c r="A8" s="1">
        <v>6</v>
      </c>
      <c r="B8" s="6">
        <v>63</v>
      </c>
      <c r="C8" s="6">
        <v>38</v>
      </c>
      <c r="D8" s="8">
        <v>12.5</v>
      </c>
      <c r="E8" s="6">
        <v>11</v>
      </c>
      <c r="F8" s="4"/>
      <c r="G8" s="1">
        <v>6</v>
      </c>
      <c r="H8" s="8">
        <v>68</v>
      </c>
      <c r="I8" s="8">
        <v>38</v>
      </c>
      <c r="J8" s="8">
        <v>12.5</v>
      </c>
      <c r="K8" s="6">
        <f t="shared" si="0"/>
        <v>12</v>
      </c>
      <c r="M8" s="27"/>
      <c r="N8" s="28"/>
      <c r="O8" s="28"/>
      <c r="P8" s="28"/>
      <c r="Q8" s="28"/>
      <c r="R8" s="28"/>
      <c r="S8" s="29"/>
    </row>
    <row r="9" spans="1:19" ht="12.75" customHeight="1" thickBot="1">
      <c r="A9" s="1">
        <v>7</v>
      </c>
      <c r="B9" s="6">
        <v>65</v>
      </c>
      <c r="C9" s="6">
        <v>40</v>
      </c>
      <c r="D9" s="8">
        <v>11</v>
      </c>
      <c r="E9" s="6">
        <v>9.5</v>
      </c>
      <c r="F9" s="4"/>
      <c r="G9" s="1">
        <v>7</v>
      </c>
      <c r="H9" s="8">
        <v>70</v>
      </c>
      <c r="I9" s="8">
        <v>40</v>
      </c>
      <c r="J9" s="8">
        <v>11</v>
      </c>
      <c r="K9" s="6">
        <f t="shared" si="0"/>
        <v>10.5</v>
      </c>
      <c r="M9" s="30"/>
      <c r="N9" s="31"/>
      <c r="O9" s="31"/>
      <c r="P9" s="31"/>
      <c r="Q9" s="31"/>
      <c r="R9" s="31"/>
      <c r="S9" s="32"/>
    </row>
    <row r="10" spans="1:11" ht="12.75">
      <c r="A10" s="1">
        <v>8</v>
      </c>
      <c r="B10" s="6">
        <v>60</v>
      </c>
      <c r="C10" s="6">
        <v>41</v>
      </c>
      <c r="D10" s="8">
        <v>11.5</v>
      </c>
      <c r="E10" s="6">
        <v>12</v>
      </c>
      <c r="F10" s="4"/>
      <c r="G10" s="1">
        <v>8</v>
      </c>
      <c r="H10" s="8">
        <v>65</v>
      </c>
      <c r="I10" s="8">
        <v>41</v>
      </c>
      <c r="J10" s="8">
        <v>11.5</v>
      </c>
      <c r="K10" s="6">
        <f t="shared" si="0"/>
        <v>13</v>
      </c>
    </row>
    <row r="11" spans="1:11" ht="12.75">
      <c r="A11" s="1">
        <v>9</v>
      </c>
      <c r="B11" s="6">
        <v>68</v>
      </c>
      <c r="C11" s="6">
        <v>45</v>
      </c>
      <c r="D11" s="8">
        <v>10</v>
      </c>
      <c r="E11" s="6">
        <v>10</v>
      </c>
      <c r="F11" s="4"/>
      <c r="G11" s="1">
        <v>9</v>
      </c>
      <c r="H11" s="8">
        <v>73</v>
      </c>
      <c r="I11" s="8">
        <v>45</v>
      </c>
      <c r="J11" s="8">
        <v>10</v>
      </c>
      <c r="K11" s="6">
        <f t="shared" si="0"/>
        <v>11</v>
      </c>
    </row>
    <row r="12" spans="1:11" ht="12.75">
      <c r="A12" s="1">
        <v>10</v>
      </c>
      <c r="B12" s="6">
        <v>69</v>
      </c>
      <c r="C12" s="6">
        <v>45</v>
      </c>
      <c r="D12" s="8">
        <v>9</v>
      </c>
      <c r="E12" s="6">
        <v>14</v>
      </c>
      <c r="F12" s="4"/>
      <c r="G12" s="1">
        <v>10</v>
      </c>
      <c r="H12" s="8">
        <v>74</v>
      </c>
      <c r="I12" s="8">
        <v>45</v>
      </c>
      <c r="J12" s="8">
        <v>9</v>
      </c>
      <c r="K12" s="6">
        <f t="shared" si="0"/>
        <v>15</v>
      </c>
    </row>
    <row r="13" spans="1:11" ht="12.75">
      <c r="A13" s="1">
        <v>11</v>
      </c>
      <c r="B13" s="9">
        <v>70</v>
      </c>
      <c r="C13" s="6">
        <v>46</v>
      </c>
      <c r="D13" s="8">
        <v>8</v>
      </c>
      <c r="E13" s="6">
        <v>12.5</v>
      </c>
      <c r="F13" s="4"/>
      <c r="G13" s="1">
        <v>11</v>
      </c>
      <c r="H13" s="8">
        <v>75</v>
      </c>
      <c r="I13" s="8">
        <v>46</v>
      </c>
      <c r="J13" s="8">
        <v>8</v>
      </c>
      <c r="K13" s="6">
        <f t="shared" si="0"/>
        <v>13.5</v>
      </c>
    </row>
    <row r="14" spans="1:11" ht="12.75">
      <c r="A14" s="1">
        <v>12</v>
      </c>
      <c r="B14" s="6">
        <v>72</v>
      </c>
      <c r="C14" s="6">
        <v>48</v>
      </c>
      <c r="D14" s="8">
        <v>7.5</v>
      </c>
      <c r="E14" s="6">
        <v>12</v>
      </c>
      <c r="F14" s="4"/>
      <c r="G14" s="1">
        <v>12</v>
      </c>
      <c r="H14" s="8">
        <v>77</v>
      </c>
      <c r="I14" s="8">
        <v>48</v>
      </c>
      <c r="J14" s="8">
        <v>7.5</v>
      </c>
      <c r="K14" s="6">
        <f t="shared" si="0"/>
        <v>13</v>
      </c>
    </row>
    <row r="15" spans="1:11" ht="12.75">
      <c r="A15" s="1">
        <v>13</v>
      </c>
      <c r="B15" s="6">
        <v>73</v>
      </c>
      <c r="C15" s="6">
        <v>47</v>
      </c>
      <c r="D15" s="8">
        <v>6.5</v>
      </c>
      <c r="E15" s="6">
        <v>10</v>
      </c>
      <c r="F15" s="4"/>
      <c r="G15" s="1">
        <v>13</v>
      </c>
      <c r="H15" s="8">
        <v>78</v>
      </c>
      <c r="I15" s="8">
        <v>47</v>
      </c>
      <c r="J15" s="8">
        <v>6.5</v>
      </c>
      <c r="K15" s="6">
        <f t="shared" si="0"/>
        <v>11</v>
      </c>
    </row>
    <row r="16" spans="1:11" ht="12.75">
      <c r="A16" s="1">
        <v>14</v>
      </c>
      <c r="B16" s="6">
        <v>78</v>
      </c>
      <c r="C16" s="6">
        <v>50</v>
      </c>
      <c r="D16" s="8">
        <v>6</v>
      </c>
      <c r="E16" s="6">
        <v>11</v>
      </c>
      <c r="F16" s="4"/>
      <c r="G16" s="1">
        <v>14</v>
      </c>
      <c r="H16" s="8">
        <v>83</v>
      </c>
      <c r="I16" s="8">
        <v>50</v>
      </c>
      <c r="J16" s="8">
        <v>6</v>
      </c>
      <c r="K16" s="6">
        <f t="shared" si="0"/>
        <v>12</v>
      </c>
    </row>
    <row r="17" spans="1:11" ht="12.75">
      <c r="A17" s="1">
        <v>15</v>
      </c>
      <c r="B17" s="6">
        <v>75</v>
      </c>
      <c r="C17" s="6">
        <v>49</v>
      </c>
      <c r="D17" s="8">
        <v>6.2</v>
      </c>
      <c r="E17" s="6">
        <v>12</v>
      </c>
      <c r="F17" s="4"/>
      <c r="G17" s="1">
        <v>15</v>
      </c>
      <c r="H17" s="8">
        <v>80</v>
      </c>
      <c r="I17" s="8">
        <v>49</v>
      </c>
      <c r="J17" s="8">
        <v>6.2</v>
      </c>
      <c r="K17" s="6">
        <f t="shared" si="0"/>
        <v>13</v>
      </c>
    </row>
    <row r="18" spans="1:11" ht="12.75">
      <c r="A18" s="1">
        <v>16</v>
      </c>
      <c r="B18" s="6">
        <v>80</v>
      </c>
      <c r="C18" s="6">
        <v>51</v>
      </c>
      <c r="D18" s="8">
        <v>5.8</v>
      </c>
      <c r="E18" s="6">
        <v>15</v>
      </c>
      <c r="F18" s="4"/>
      <c r="G18" s="1">
        <v>16</v>
      </c>
      <c r="H18" s="8">
        <v>85</v>
      </c>
      <c r="I18" s="8">
        <v>51</v>
      </c>
      <c r="J18" s="8">
        <v>5.8</v>
      </c>
      <c r="K18" s="6">
        <f t="shared" si="0"/>
        <v>16</v>
      </c>
    </row>
    <row r="19" spans="1:11" ht="12.75">
      <c r="A19" s="1">
        <v>17</v>
      </c>
      <c r="B19" s="6">
        <v>81</v>
      </c>
      <c r="C19" s="6">
        <v>50</v>
      </c>
      <c r="D19" s="8">
        <v>5.5</v>
      </c>
      <c r="E19" s="6">
        <v>15.5</v>
      </c>
      <c r="F19" s="4"/>
      <c r="G19" s="1">
        <v>17</v>
      </c>
      <c r="H19" s="8">
        <v>86</v>
      </c>
      <c r="I19" s="8">
        <v>50</v>
      </c>
      <c r="J19" s="8">
        <v>55</v>
      </c>
      <c r="K19" s="6">
        <f t="shared" si="0"/>
        <v>16.5</v>
      </c>
    </row>
    <row r="20" spans="1:11" ht="12.75">
      <c r="A20" s="1">
        <v>18</v>
      </c>
      <c r="B20" s="6">
        <v>83</v>
      </c>
      <c r="C20" s="6">
        <v>53</v>
      </c>
      <c r="D20" s="8">
        <v>5</v>
      </c>
      <c r="E20" s="6">
        <v>14.5</v>
      </c>
      <c r="F20" s="4"/>
      <c r="G20" s="1">
        <v>18</v>
      </c>
      <c r="H20" s="8">
        <v>88</v>
      </c>
      <c r="I20" s="8">
        <v>53</v>
      </c>
      <c r="J20" s="8">
        <v>5</v>
      </c>
      <c r="K20" s="6">
        <f t="shared" si="0"/>
        <v>15.5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30</v>
      </c>
      <c r="B22" s="11"/>
      <c r="C22" s="11"/>
      <c r="D22" s="11"/>
      <c r="E22" s="11"/>
      <c r="G22" s="11" t="s">
        <v>31</v>
      </c>
      <c r="H22" s="11"/>
      <c r="I22" s="11"/>
      <c r="J22" s="11"/>
      <c r="K22" s="11"/>
    </row>
    <row r="23" spans="1:19" ht="14.25" customHeight="1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24" t="s">
        <v>89</v>
      </c>
      <c r="N23" s="25"/>
      <c r="O23" s="25"/>
      <c r="P23" s="25"/>
      <c r="Q23" s="25"/>
      <c r="R23" s="25"/>
      <c r="S23" s="26"/>
    </row>
    <row r="24" spans="1:19" ht="12.75" customHeight="1">
      <c r="A24" s="1">
        <v>1</v>
      </c>
      <c r="B24" s="6">
        <f>B3+2</f>
        <v>62</v>
      </c>
      <c r="C24" s="6">
        <f>C3-1</f>
        <v>29</v>
      </c>
      <c r="D24" s="6">
        <f>D3+0.3</f>
        <v>15.3</v>
      </c>
      <c r="E24" s="6">
        <f>E3+2.5</f>
        <v>10.5</v>
      </c>
      <c r="F24" s="4"/>
      <c r="G24" s="1">
        <v>1</v>
      </c>
      <c r="H24" s="8">
        <f>H3+2</f>
        <v>67</v>
      </c>
      <c r="I24" s="8">
        <f>I3-3</f>
        <v>29</v>
      </c>
      <c r="J24" s="8">
        <f>J3+2.6</f>
        <v>16.6</v>
      </c>
      <c r="K24" s="8">
        <f>K3+3.5</f>
        <v>12.5</v>
      </c>
      <c r="M24" s="27"/>
      <c r="N24" s="28"/>
      <c r="O24" s="28"/>
      <c r="P24" s="28"/>
      <c r="Q24" s="28"/>
      <c r="R24" s="28"/>
      <c r="S24" s="29"/>
    </row>
    <row r="25" spans="1:19" ht="12.75" customHeight="1">
      <c r="A25" s="1">
        <v>2</v>
      </c>
      <c r="B25" s="6">
        <f aca="true" t="shared" si="1" ref="B25:B41">B4+2</f>
        <v>63</v>
      </c>
      <c r="C25" s="6">
        <f aca="true" t="shared" si="2" ref="C25:C41">C4-1</f>
        <v>34</v>
      </c>
      <c r="D25" s="6">
        <f aca="true" t="shared" si="3" ref="D25:D41">D4+0.3</f>
        <v>14.600000000000001</v>
      </c>
      <c r="E25" s="6">
        <f aca="true" t="shared" si="4" ref="E25:E41">E4+2.5</f>
        <v>11</v>
      </c>
      <c r="F25" s="4"/>
      <c r="G25" s="1">
        <v>2</v>
      </c>
      <c r="H25" s="8">
        <f aca="true" t="shared" si="5" ref="H25:H41">H4+2</f>
        <v>68</v>
      </c>
      <c r="I25" s="8">
        <f aca="true" t="shared" si="6" ref="I25:I41">I4-3</f>
        <v>32</v>
      </c>
      <c r="J25" s="8">
        <f aca="true" t="shared" si="7" ref="J25:J41">J4+2.6</f>
        <v>15.799999999999999</v>
      </c>
      <c r="K25" s="8">
        <f aca="true" t="shared" si="8" ref="K25:K41">K4+3.5</f>
        <v>13</v>
      </c>
      <c r="M25" s="27"/>
      <c r="N25" s="28"/>
      <c r="O25" s="28"/>
      <c r="P25" s="28"/>
      <c r="Q25" s="28"/>
      <c r="R25" s="28"/>
      <c r="S25" s="29"/>
    </row>
    <row r="26" spans="1:19" ht="12.75" customHeight="1">
      <c r="A26" s="1">
        <v>3</v>
      </c>
      <c r="B26" s="6">
        <f t="shared" si="1"/>
        <v>60</v>
      </c>
      <c r="C26" s="6">
        <f t="shared" si="2"/>
        <v>32</v>
      </c>
      <c r="D26" s="6">
        <f t="shared" si="3"/>
        <v>12.3</v>
      </c>
      <c r="E26" s="6">
        <f t="shared" si="4"/>
        <v>9.5</v>
      </c>
      <c r="F26" s="4"/>
      <c r="G26" s="1">
        <v>3</v>
      </c>
      <c r="H26" s="8">
        <f t="shared" si="5"/>
        <v>65</v>
      </c>
      <c r="I26" s="8">
        <f t="shared" si="6"/>
        <v>31</v>
      </c>
      <c r="J26" s="8">
        <f t="shared" si="7"/>
        <v>14.6</v>
      </c>
      <c r="K26" s="8">
        <f t="shared" si="8"/>
        <v>11.5</v>
      </c>
      <c r="M26" s="27"/>
      <c r="N26" s="28"/>
      <c r="O26" s="28"/>
      <c r="P26" s="28"/>
      <c r="Q26" s="28"/>
      <c r="R26" s="28"/>
      <c r="S26" s="29"/>
    </row>
    <row r="27" spans="1:19" ht="12.75" customHeight="1">
      <c r="A27" s="1">
        <v>4</v>
      </c>
      <c r="B27" s="6">
        <f t="shared" si="1"/>
        <v>61</v>
      </c>
      <c r="C27" s="6">
        <f t="shared" si="2"/>
        <v>33</v>
      </c>
      <c r="D27" s="6">
        <f t="shared" si="3"/>
        <v>13.100000000000001</v>
      </c>
      <c r="E27" s="6">
        <f t="shared" si="4"/>
        <v>11.5</v>
      </c>
      <c r="F27" s="4"/>
      <c r="G27" s="1">
        <v>4</v>
      </c>
      <c r="H27" s="8">
        <f t="shared" si="5"/>
        <v>66</v>
      </c>
      <c r="I27" s="8">
        <f t="shared" si="6"/>
        <v>31</v>
      </c>
      <c r="J27" s="8">
        <f t="shared" si="7"/>
        <v>15.4</v>
      </c>
      <c r="K27" s="8">
        <f t="shared" si="8"/>
        <v>13.5</v>
      </c>
      <c r="M27" s="27"/>
      <c r="N27" s="28"/>
      <c r="O27" s="28"/>
      <c r="P27" s="28"/>
      <c r="Q27" s="28"/>
      <c r="R27" s="28"/>
      <c r="S27" s="29"/>
    </row>
    <row r="28" spans="1:19" ht="12.75" customHeight="1">
      <c r="A28" s="1">
        <v>5</v>
      </c>
      <c r="B28" s="6">
        <f t="shared" si="1"/>
        <v>64</v>
      </c>
      <c r="C28" s="6">
        <f t="shared" si="2"/>
        <v>35</v>
      </c>
      <c r="D28" s="6">
        <f t="shared" si="3"/>
        <v>13.3</v>
      </c>
      <c r="E28" s="6">
        <f t="shared" si="4"/>
        <v>12.5</v>
      </c>
      <c r="F28" s="4"/>
      <c r="G28" s="1">
        <v>5</v>
      </c>
      <c r="H28" s="8">
        <f t="shared" si="5"/>
        <v>69</v>
      </c>
      <c r="I28" s="8">
        <f t="shared" si="6"/>
        <v>33</v>
      </c>
      <c r="J28" s="8">
        <f t="shared" si="7"/>
        <v>15.6</v>
      </c>
      <c r="K28" s="8">
        <f t="shared" si="8"/>
        <v>14.5</v>
      </c>
      <c r="M28" s="27"/>
      <c r="N28" s="28"/>
      <c r="O28" s="28"/>
      <c r="P28" s="28"/>
      <c r="Q28" s="28"/>
      <c r="R28" s="28"/>
      <c r="S28" s="29"/>
    </row>
    <row r="29" spans="1:19" ht="13.5" customHeight="1">
      <c r="A29" s="1">
        <v>6</v>
      </c>
      <c r="B29" s="6">
        <f t="shared" si="1"/>
        <v>65</v>
      </c>
      <c r="C29" s="6">
        <f t="shared" si="2"/>
        <v>37</v>
      </c>
      <c r="D29" s="6">
        <f t="shared" si="3"/>
        <v>12.8</v>
      </c>
      <c r="E29" s="6">
        <f t="shared" si="4"/>
        <v>13.5</v>
      </c>
      <c r="F29" s="4"/>
      <c r="G29" s="1">
        <v>6</v>
      </c>
      <c r="H29" s="8">
        <f t="shared" si="5"/>
        <v>70</v>
      </c>
      <c r="I29" s="8">
        <f t="shared" si="6"/>
        <v>35</v>
      </c>
      <c r="J29" s="8">
        <f t="shared" si="7"/>
        <v>15.1</v>
      </c>
      <c r="K29" s="8">
        <f t="shared" si="8"/>
        <v>15.5</v>
      </c>
      <c r="M29" s="27"/>
      <c r="N29" s="28"/>
      <c r="O29" s="28"/>
      <c r="P29" s="28"/>
      <c r="Q29" s="28"/>
      <c r="R29" s="28"/>
      <c r="S29" s="29"/>
    </row>
    <row r="30" spans="1:19" ht="13.5" thickBot="1">
      <c r="A30" s="1">
        <v>7</v>
      </c>
      <c r="B30" s="6">
        <f t="shared" si="1"/>
        <v>67</v>
      </c>
      <c r="C30" s="6">
        <f t="shared" si="2"/>
        <v>39</v>
      </c>
      <c r="D30" s="6">
        <f t="shared" si="3"/>
        <v>11.3</v>
      </c>
      <c r="E30" s="6">
        <f t="shared" si="4"/>
        <v>12</v>
      </c>
      <c r="F30" s="4"/>
      <c r="G30" s="1">
        <v>7</v>
      </c>
      <c r="H30" s="8">
        <f t="shared" si="5"/>
        <v>72</v>
      </c>
      <c r="I30" s="8">
        <f t="shared" si="6"/>
        <v>37</v>
      </c>
      <c r="J30" s="8">
        <f t="shared" si="7"/>
        <v>13.6</v>
      </c>
      <c r="K30" s="8">
        <f t="shared" si="8"/>
        <v>14</v>
      </c>
      <c r="M30" s="30"/>
      <c r="N30" s="31"/>
      <c r="O30" s="31"/>
      <c r="P30" s="31"/>
      <c r="Q30" s="31"/>
      <c r="R30" s="31"/>
      <c r="S30" s="32"/>
    </row>
    <row r="31" spans="1:11" ht="12.75">
      <c r="A31" s="1">
        <v>8</v>
      </c>
      <c r="B31" s="6">
        <f t="shared" si="1"/>
        <v>62</v>
      </c>
      <c r="C31" s="6">
        <f t="shared" si="2"/>
        <v>40</v>
      </c>
      <c r="D31" s="6">
        <f t="shared" si="3"/>
        <v>11.8</v>
      </c>
      <c r="E31" s="6">
        <f t="shared" si="4"/>
        <v>14.5</v>
      </c>
      <c r="F31" s="4"/>
      <c r="G31" s="1">
        <v>8</v>
      </c>
      <c r="H31" s="8">
        <f t="shared" si="5"/>
        <v>67</v>
      </c>
      <c r="I31" s="8">
        <f t="shared" si="6"/>
        <v>38</v>
      </c>
      <c r="J31" s="8">
        <f t="shared" si="7"/>
        <v>14.1</v>
      </c>
      <c r="K31" s="8">
        <f t="shared" si="8"/>
        <v>16.5</v>
      </c>
    </row>
    <row r="32" spans="1:11" ht="12.75">
      <c r="A32" s="1">
        <v>9</v>
      </c>
      <c r="B32" s="6">
        <f t="shared" si="1"/>
        <v>70</v>
      </c>
      <c r="C32" s="6">
        <f t="shared" si="2"/>
        <v>44</v>
      </c>
      <c r="D32" s="6">
        <f t="shared" si="3"/>
        <v>10.3</v>
      </c>
      <c r="E32" s="6">
        <f t="shared" si="4"/>
        <v>12.5</v>
      </c>
      <c r="F32" s="4"/>
      <c r="G32" s="1">
        <v>9</v>
      </c>
      <c r="H32" s="8">
        <f t="shared" si="5"/>
        <v>75</v>
      </c>
      <c r="I32" s="8">
        <f t="shared" si="6"/>
        <v>42</v>
      </c>
      <c r="J32" s="8">
        <f t="shared" si="7"/>
        <v>12.6</v>
      </c>
      <c r="K32" s="8">
        <f t="shared" si="8"/>
        <v>14.5</v>
      </c>
    </row>
    <row r="33" spans="1:11" ht="12.75">
      <c r="A33" s="1">
        <v>10</v>
      </c>
      <c r="B33" s="6">
        <f t="shared" si="1"/>
        <v>71</v>
      </c>
      <c r="C33" s="6">
        <f t="shared" si="2"/>
        <v>44</v>
      </c>
      <c r="D33" s="6">
        <f t="shared" si="3"/>
        <v>9.3</v>
      </c>
      <c r="E33" s="6">
        <f t="shared" si="4"/>
        <v>16.5</v>
      </c>
      <c r="F33" s="4"/>
      <c r="G33" s="1">
        <v>10</v>
      </c>
      <c r="H33" s="8">
        <f t="shared" si="5"/>
        <v>76</v>
      </c>
      <c r="I33" s="8">
        <f t="shared" si="6"/>
        <v>42</v>
      </c>
      <c r="J33" s="8">
        <f t="shared" si="7"/>
        <v>11.6</v>
      </c>
      <c r="K33" s="8">
        <f t="shared" si="8"/>
        <v>18.5</v>
      </c>
    </row>
    <row r="34" spans="1:11" ht="12.75">
      <c r="A34" s="1">
        <v>11</v>
      </c>
      <c r="B34" s="6">
        <f t="shared" si="1"/>
        <v>72</v>
      </c>
      <c r="C34" s="6">
        <f t="shared" si="2"/>
        <v>45</v>
      </c>
      <c r="D34" s="6">
        <f t="shared" si="3"/>
        <v>8.3</v>
      </c>
      <c r="E34" s="6">
        <f t="shared" si="4"/>
        <v>15</v>
      </c>
      <c r="F34" s="4"/>
      <c r="G34" s="1">
        <v>11</v>
      </c>
      <c r="H34" s="8">
        <f t="shared" si="5"/>
        <v>77</v>
      </c>
      <c r="I34" s="8">
        <f t="shared" si="6"/>
        <v>43</v>
      </c>
      <c r="J34" s="8">
        <f t="shared" si="7"/>
        <v>10.6</v>
      </c>
      <c r="K34" s="8">
        <f t="shared" si="8"/>
        <v>17</v>
      </c>
    </row>
    <row r="35" spans="1:11" ht="12.75">
      <c r="A35" s="1">
        <v>12</v>
      </c>
      <c r="B35" s="6">
        <f t="shared" si="1"/>
        <v>74</v>
      </c>
      <c r="C35" s="6">
        <f t="shared" si="2"/>
        <v>47</v>
      </c>
      <c r="D35" s="6">
        <f t="shared" si="3"/>
        <v>7.8</v>
      </c>
      <c r="E35" s="6">
        <f t="shared" si="4"/>
        <v>14.5</v>
      </c>
      <c r="F35" s="4"/>
      <c r="G35" s="1">
        <v>12</v>
      </c>
      <c r="H35" s="8">
        <f t="shared" si="5"/>
        <v>79</v>
      </c>
      <c r="I35" s="8">
        <f t="shared" si="6"/>
        <v>45</v>
      </c>
      <c r="J35" s="8">
        <f t="shared" si="7"/>
        <v>10.1</v>
      </c>
      <c r="K35" s="8">
        <f t="shared" si="8"/>
        <v>16.5</v>
      </c>
    </row>
    <row r="36" spans="1:11" ht="12.75">
      <c r="A36" s="1">
        <v>13</v>
      </c>
      <c r="B36" s="6">
        <f t="shared" si="1"/>
        <v>75</v>
      </c>
      <c r="C36" s="6">
        <f t="shared" si="2"/>
        <v>46</v>
      </c>
      <c r="D36" s="6">
        <f t="shared" si="3"/>
        <v>6.8</v>
      </c>
      <c r="E36" s="6">
        <f t="shared" si="4"/>
        <v>12.5</v>
      </c>
      <c r="F36" s="4"/>
      <c r="G36" s="1">
        <v>13</v>
      </c>
      <c r="H36" s="8">
        <f t="shared" si="5"/>
        <v>80</v>
      </c>
      <c r="I36" s="8">
        <f t="shared" si="6"/>
        <v>44</v>
      </c>
      <c r="J36" s="8">
        <f t="shared" si="7"/>
        <v>9.1</v>
      </c>
      <c r="K36" s="8">
        <f t="shared" si="8"/>
        <v>14.5</v>
      </c>
    </row>
    <row r="37" spans="1:11" ht="12.75">
      <c r="A37" s="1">
        <v>14</v>
      </c>
      <c r="B37" s="6">
        <f t="shared" si="1"/>
        <v>80</v>
      </c>
      <c r="C37" s="6">
        <f t="shared" si="2"/>
        <v>49</v>
      </c>
      <c r="D37" s="6">
        <f t="shared" si="3"/>
        <v>6.3</v>
      </c>
      <c r="E37" s="6">
        <f t="shared" si="4"/>
        <v>13.5</v>
      </c>
      <c r="F37" s="4"/>
      <c r="G37" s="1">
        <v>14</v>
      </c>
      <c r="H37" s="8">
        <f t="shared" si="5"/>
        <v>85</v>
      </c>
      <c r="I37" s="8">
        <f t="shared" si="6"/>
        <v>47</v>
      </c>
      <c r="J37" s="8">
        <f t="shared" si="7"/>
        <v>8.6</v>
      </c>
      <c r="K37" s="8">
        <f t="shared" si="8"/>
        <v>15.5</v>
      </c>
    </row>
    <row r="38" spans="1:11" ht="12.75">
      <c r="A38" s="1">
        <v>15</v>
      </c>
      <c r="B38" s="6">
        <f t="shared" si="1"/>
        <v>77</v>
      </c>
      <c r="C38" s="6">
        <f t="shared" si="2"/>
        <v>48</v>
      </c>
      <c r="D38" s="6">
        <f t="shared" si="3"/>
        <v>6.5</v>
      </c>
      <c r="E38" s="6">
        <f t="shared" si="4"/>
        <v>14.5</v>
      </c>
      <c r="F38" s="4"/>
      <c r="G38" s="1">
        <v>15</v>
      </c>
      <c r="H38" s="8">
        <f t="shared" si="5"/>
        <v>82</v>
      </c>
      <c r="I38" s="8">
        <f t="shared" si="6"/>
        <v>46</v>
      </c>
      <c r="J38" s="8">
        <f t="shared" si="7"/>
        <v>8.8</v>
      </c>
      <c r="K38" s="8">
        <f t="shared" si="8"/>
        <v>16.5</v>
      </c>
    </row>
    <row r="39" spans="1:11" ht="12.75">
      <c r="A39" s="1">
        <v>16</v>
      </c>
      <c r="B39" s="6">
        <f t="shared" si="1"/>
        <v>82</v>
      </c>
      <c r="C39" s="6">
        <f t="shared" si="2"/>
        <v>50</v>
      </c>
      <c r="D39" s="6">
        <f t="shared" si="3"/>
        <v>6.1</v>
      </c>
      <c r="E39" s="6">
        <f t="shared" si="4"/>
        <v>17.5</v>
      </c>
      <c r="F39" s="4"/>
      <c r="G39" s="1">
        <v>16</v>
      </c>
      <c r="H39" s="8">
        <f t="shared" si="5"/>
        <v>87</v>
      </c>
      <c r="I39" s="8">
        <f t="shared" si="6"/>
        <v>48</v>
      </c>
      <c r="J39" s="8">
        <f t="shared" si="7"/>
        <v>8.4</v>
      </c>
      <c r="K39" s="8">
        <f t="shared" si="8"/>
        <v>19.5</v>
      </c>
    </row>
    <row r="40" spans="1:11" ht="12.75">
      <c r="A40" s="1">
        <v>17</v>
      </c>
      <c r="B40" s="6">
        <f t="shared" si="1"/>
        <v>83</v>
      </c>
      <c r="C40" s="6">
        <f t="shared" si="2"/>
        <v>49</v>
      </c>
      <c r="D40" s="6">
        <f t="shared" si="3"/>
        <v>5.8</v>
      </c>
      <c r="E40" s="6">
        <f t="shared" si="4"/>
        <v>18</v>
      </c>
      <c r="F40" s="4"/>
      <c r="G40" s="1">
        <v>17</v>
      </c>
      <c r="H40" s="8">
        <f t="shared" si="5"/>
        <v>88</v>
      </c>
      <c r="I40" s="8">
        <f t="shared" si="6"/>
        <v>47</v>
      </c>
      <c r="J40" s="8">
        <f t="shared" si="7"/>
        <v>57.6</v>
      </c>
      <c r="K40" s="8">
        <f t="shared" si="8"/>
        <v>20</v>
      </c>
    </row>
    <row r="41" spans="1:11" ht="12.75">
      <c r="A41" s="1">
        <v>18</v>
      </c>
      <c r="B41" s="6">
        <f t="shared" si="1"/>
        <v>85</v>
      </c>
      <c r="C41" s="6">
        <f t="shared" si="2"/>
        <v>52</v>
      </c>
      <c r="D41" s="6">
        <f t="shared" si="3"/>
        <v>5.3</v>
      </c>
      <c r="E41" s="6">
        <f t="shared" si="4"/>
        <v>17</v>
      </c>
      <c r="F41" s="4"/>
      <c r="G41" s="1">
        <v>18</v>
      </c>
      <c r="H41" s="8">
        <f t="shared" si="5"/>
        <v>90</v>
      </c>
      <c r="I41" s="8">
        <f t="shared" si="6"/>
        <v>50</v>
      </c>
      <c r="J41" s="8">
        <f t="shared" si="7"/>
        <v>7.6</v>
      </c>
      <c r="K41" s="8">
        <f t="shared" si="8"/>
        <v>19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32</v>
      </c>
      <c r="B43" s="11"/>
      <c r="C43" s="11"/>
      <c r="D43" s="11"/>
      <c r="E43" s="11"/>
      <c r="G43" s="11" t="s">
        <v>33</v>
      </c>
      <c r="H43" s="11"/>
      <c r="I43" s="11"/>
      <c r="J43" s="11"/>
      <c r="K43" s="11"/>
    </row>
    <row r="44" spans="1:19" ht="14.25" customHeight="1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24" t="s">
        <v>89</v>
      </c>
      <c r="N44" s="25"/>
      <c r="O44" s="25"/>
      <c r="P44" s="25"/>
      <c r="Q44" s="25"/>
      <c r="R44" s="25"/>
      <c r="S44" s="26"/>
    </row>
    <row r="45" spans="1:19" ht="12.75" customHeight="1">
      <c r="A45" s="1">
        <v>1</v>
      </c>
      <c r="B45" s="6">
        <f>B24+5</f>
        <v>67</v>
      </c>
      <c r="C45" s="6">
        <f>C3+3</f>
        <v>33</v>
      </c>
      <c r="D45" s="6">
        <f>D3-3.6</f>
        <v>11.4</v>
      </c>
      <c r="E45" s="6">
        <f>E24-1.5</f>
        <v>9</v>
      </c>
      <c r="F45" s="4"/>
      <c r="G45" s="1">
        <v>1</v>
      </c>
      <c r="H45" s="6">
        <f>B45+6</f>
        <v>73</v>
      </c>
      <c r="I45" s="6">
        <f>C45-2</f>
        <v>31</v>
      </c>
      <c r="J45" s="6">
        <f>D45+3.8</f>
        <v>15.2</v>
      </c>
      <c r="K45" s="6">
        <f>E45-2.5</f>
        <v>6.5</v>
      </c>
      <c r="L45" s="4"/>
      <c r="M45" s="27"/>
      <c r="N45" s="28"/>
      <c r="O45" s="28"/>
      <c r="P45" s="28"/>
      <c r="Q45" s="28"/>
      <c r="R45" s="28"/>
      <c r="S45" s="29"/>
    </row>
    <row r="46" spans="1:19" ht="12.75" customHeight="1">
      <c r="A46" s="1">
        <v>2</v>
      </c>
      <c r="B46" s="6">
        <f aca="true" t="shared" si="9" ref="B46:B62">B25+5</f>
        <v>68</v>
      </c>
      <c r="C46" s="6">
        <f aca="true" t="shared" si="10" ref="C46:C62">C4+3</f>
        <v>38</v>
      </c>
      <c r="D46" s="6">
        <f aca="true" t="shared" si="11" ref="D46:D62">D4-3.6</f>
        <v>10.700000000000001</v>
      </c>
      <c r="E46" s="6">
        <f aca="true" t="shared" si="12" ref="E46:E62">E25-1.5</f>
        <v>9.5</v>
      </c>
      <c r="F46" s="4"/>
      <c r="G46" s="1">
        <v>2</v>
      </c>
      <c r="H46" s="6">
        <f aca="true" t="shared" si="13" ref="H46:H62">B46+6</f>
        <v>74</v>
      </c>
      <c r="I46" s="6">
        <f aca="true" t="shared" si="14" ref="I46:I62">C46-2</f>
        <v>36</v>
      </c>
      <c r="J46" s="6">
        <f aca="true" t="shared" si="15" ref="J46:J62">D46+3.8</f>
        <v>14.5</v>
      </c>
      <c r="K46" s="6">
        <f aca="true" t="shared" si="16" ref="K46:K62">E46-2.5</f>
        <v>7</v>
      </c>
      <c r="L46" s="4"/>
      <c r="M46" s="27"/>
      <c r="N46" s="28"/>
      <c r="O46" s="28"/>
      <c r="P46" s="28"/>
      <c r="Q46" s="28"/>
      <c r="R46" s="28"/>
      <c r="S46" s="29"/>
    </row>
    <row r="47" spans="1:19" ht="12.75" customHeight="1">
      <c r="A47" s="1">
        <v>3</v>
      </c>
      <c r="B47" s="6">
        <f t="shared" si="9"/>
        <v>65</v>
      </c>
      <c r="C47" s="6">
        <f t="shared" si="10"/>
        <v>36</v>
      </c>
      <c r="D47" s="6">
        <f t="shared" si="11"/>
        <v>8.4</v>
      </c>
      <c r="E47" s="6">
        <f t="shared" si="12"/>
        <v>8</v>
      </c>
      <c r="F47" s="4"/>
      <c r="G47" s="1">
        <v>3</v>
      </c>
      <c r="H47" s="6">
        <f t="shared" si="13"/>
        <v>71</v>
      </c>
      <c r="I47" s="6">
        <f t="shared" si="14"/>
        <v>34</v>
      </c>
      <c r="J47" s="6">
        <f t="shared" si="15"/>
        <v>12.2</v>
      </c>
      <c r="K47" s="6">
        <f t="shared" si="16"/>
        <v>5.5</v>
      </c>
      <c r="L47" s="4"/>
      <c r="M47" s="27"/>
      <c r="N47" s="28"/>
      <c r="O47" s="28"/>
      <c r="P47" s="28"/>
      <c r="Q47" s="28"/>
      <c r="R47" s="28"/>
      <c r="S47" s="29"/>
    </row>
    <row r="48" spans="1:19" ht="12.75" customHeight="1">
      <c r="A48" s="1">
        <v>4</v>
      </c>
      <c r="B48" s="6">
        <f t="shared" si="9"/>
        <v>66</v>
      </c>
      <c r="C48" s="6">
        <f t="shared" si="10"/>
        <v>37</v>
      </c>
      <c r="D48" s="6">
        <f t="shared" si="11"/>
        <v>9.200000000000001</v>
      </c>
      <c r="E48" s="6">
        <f t="shared" si="12"/>
        <v>10</v>
      </c>
      <c r="F48" s="4"/>
      <c r="G48" s="1">
        <v>4</v>
      </c>
      <c r="H48" s="6">
        <f t="shared" si="13"/>
        <v>72</v>
      </c>
      <c r="I48" s="6">
        <f t="shared" si="14"/>
        <v>35</v>
      </c>
      <c r="J48" s="6">
        <f t="shared" si="15"/>
        <v>13</v>
      </c>
      <c r="K48" s="6">
        <f t="shared" si="16"/>
        <v>7.5</v>
      </c>
      <c r="L48" s="4"/>
      <c r="M48" s="27"/>
      <c r="N48" s="28"/>
      <c r="O48" s="28"/>
      <c r="P48" s="28"/>
      <c r="Q48" s="28"/>
      <c r="R48" s="28"/>
      <c r="S48" s="29"/>
    </row>
    <row r="49" spans="1:19" ht="12.75" customHeight="1">
      <c r="A49" s="1">
        <v>5</v>
      </c>
      <c r="B49" s="6">
        <f t="shared" si="9"/>
        <v>69</v>
      </c>
      <c r="C49" s="6">
        <f t="shared" si="10"/>
        <v>39</v>
      </c>
      <c r="D49" s="6">
        <f t="shared" si="11"/>
        <v>9.4</v>
      </c>
      <c r="E49" s="6">
        <f t="shared" si="12"/>
        <v>11</v>
      </c>
      <c r="F49" s="4"/>
      <c r="G49" s="1">
        <v>5</v>
      </c>
      <c r="H49" s="6">
        <f t="shared" si="13"/>
        <v>75</v>
      </c>
      <c r="I49" s="6">
        <f t="shared" si="14"/>
        <v>37</v>
      </c>
      <c r="J49" s="6">
        <f t="shared" si="15"/>
        <v>13.2</v>
      </c>
      <c r="K49" s="6">
        <f t="shared" si="16"/>
        <v>8.5</v>
      </c>
      <c r="L49" s="4"/>
      <c r="M49" s="27"/>
      <c r="N49" s="28"/>
      <c r="O49" s="28"/>
      <c r="P49" s="28"/>
      <c r="Q49" s="28"/>
      <c r="R49" s="28"/>
      <c r="S49" s="29"/>
    </row>
    <row r="50" spans="1:19" ht="13.5" customHeight="1">
      <c r="A50" s="1">
        <v>6</v>
      </c>
      <c r="B50" s="6">
        <f t="shared" si="9"/>
        <v>70</v>
      </c>
      <c r="C50" s="6">
        <f t="shared" si="10"/>
        <v>41</v>
      </c>
      <c r="D50" s="6">
        <f t="shared" si="11"/>
        <v>8.9</v>
      </c>
      <c r="E50" s="6">
        <f t="shared" si="12"/>
        <v>12</v>
      </c>
      <c r="F50" s="4"/>
      <c r="G50" s="1">
        <v>6</v>
      </c>
      <c r="H50" s="6">
        <f t="shared" si="13"/>
        <v>76</v>
      </c>
      <c r="I50" s="6">
        <f t="shared" si="14"/>
        <v>39</v>
      </c>
      <c r="J50" s="6">
        <f t="shared" si="15"/>
        <v>12.7</v>
      </c>
      <c r="K50" s="6">
        <f t="shared" si="16"/>
        <v>9.5</v>
      </c>
      <c r="L50" s="4"/>
      <c r="M50" s="27"/>
      <c r="N50" s="28"/>
      <c r="O50" s="28"/>
      <c r="P50" s="28"/>
      <c r="Q50" s="28"/>
      <c r="R50" s="28"/>
      <c r="S50" s="29"/>
    </row>
    <row r="51" spans="1:19" ht="13.5" thickBot="1">
      <c r="A51" s="1">
        <v>7</v>
      </c>
      <c r="B51" s="6">
        <f t="shared" si="9"/>
        <v>72</v>
      </c>
      <c r="C51" s="6">
        <f t="shared" si="10"/>
        <v>43</v>
      </c>
      <c r="D51" s="6">
        <f t="shared" si="11"/>
        <v>7.4</v>
      </c>
      <c r="E51" s="6">
        <f t="shared" si="12"/>
        <v>10.5</v>
      </c>
      <c r="F51" s="4"/>
      <c r="G51" s="1">
        <v>7</v>
      </c>
      <c r="H51" s="6">
        <f t="shared" si="13"/>
        <v>78</v>
      </c>
      <c r="I51" s="6">
        <f t="shared" si="14"/>
        <v>41</v>
      </c>
      <c r="J51" s="6">
        <f t="shared" si="15"/>
        <v>11.2</v>
      </c>
      <c r="K51" s="6">
        <f t="shared" si="16"/>
        <v>8</v>
      </c>
      <c r="L51" s="4"/>
      <c r="M51" s="30"/>
      <c r="N51" s="31"/>
      <c r="O51" s="31"/>
      <c r="P51" s="31"/>
      <c r="Q51" s="31"/>
      <c r="R51" s="31"/>
      <c r="S51" s="32"/>
    </row>
    <row r="52" spans="1:12" ht="12.75">
      <c r="A52" s="1">
        <v>8</v>
      </c>
      <c r="B52" s="6">
        <f t="shared" si="9"/>
        <v>67</v>
      </c>
      <c r="C52" s="6">
        <f t="shared" si="10"/>
        <v>44</v>
      </c>
      <c r="D52" s="6">
        <f t="shared" si="11"/>
        <v>7.9</v>
      </c>
      <c r="E52" s="6">
        <f t="shared" si="12"/>
        <v>13</v>
      </c>
      <c r="F52" s="4"/>
      <c r="G52" s="1">
        <v>8</v>
      </c>
      <c r="H52" s="6">
        <f t="shared" si="13"/>
        <v>73</v>
      </c>
      <c r="I52" s="6">
        <f t="shared" si="14"/>
        <v>42</v>
      </c>
      <c r="J52" s="6">
        <f t="shared" si="15"/>
        <v>11.7</v>
      </c>
      <c r="K52" s="6">
        <f t="shared" si="16"/>
        <v>10.5</v>
      </c>
      <c r="L52" s="4"/>
    </row>
    <row r="53" spans="1:12" ht="12.75">
      <c r="A53" s="1">
        <v>9</v>
      </c>
      <c r="B53" s="6">
        <f t="shared" si="9"/>
        <v>75</v>
      </c>
      <c r="C53" s="6">
        <f t="shared" si="10"/>
        <v>48</v>
      </c>
      <c r="D53" s="6">
        <f t="shared" si="11"/>
        <v>6.4</v>
      </c>
      <c r="E53" s="6">
        <f t="shared" si="12"/>
        <v>11</v>
      </c>
      <c r="F53" s="4"/>
      <c r="G53" s="1">
        <v>9</v>
      </c>
      <c r="H53" s="6">
        <f t="shared" si="13"/>
        <v>81</v>
      </c>
      <c r="I53" s="6">
        <f t="shared" si="14"/>
        <v>46</v>
      </c>
      <c r="J53" s="6">
        <f t="shared" si="15"/>
        <v>10.2</v>
      </c>
      <c r="K53" s="6">
        <f t="shared" si="16"/>
        <v>8.5</v>
      </c>
      <c r="L53" s="4"/>
    </row>
    <row r="54" spans="1:12" ht="12.75">
      <c r="A54" s="1">
        <v>10</v>
      </c>
      <c r="B54" s="6">
        <f t="shared" si="9"/>
        <v>76</v>
      </c>
      <c r="C54" s="6">
        <f t="shared" si="10"/>
        <v>48</v>
      </c>
      <c r="D54" s="6">
        <f t="shared" si="11"/>
        <v>5.4</v>
      </c>
      <c r="E54" s="6">
        <f t="shared" si="12"/>
        <v>15</v>
      </c>
      <c r="F54" s="4"/>
      <c r="G54" s="1">
        <v>10</v>
      </c>
      <c r="H54" s="6">
        <f t="shared" si="13"/>
        <v>82</v>
      </c>
      <c r="I54" s="6">
        <f t="shared" si="14"/>
        <v>46</v>
      </c>
      <c r="J54" s="6">
        <f t="shared" si="15"/>
        <v>9.2</v>
      </c>
      <c r="K54" s="6">
        <f t="shared" si="16"/>
        <v>12.5</v>
      </c>
      <c r="L54" s="4"/>
    </row>
    <row r="55" spans="1:12" ht="12.75">
      <c r="A55" s="1">
        <v>11</v>
      </c>
      <c r="B55" s="6">
        <f t="shared" si="9"/>
        <v>77</v>
      </c>
      <c r="C55" s="6">
        <f t="shared" si="10"/>
        <v>49</v>
      </c>
      <c r="D55" s="6">
        <f t="shared" si="11"/>
        <v>4.4</v>
      </c>
      <c r="E55" s="6">
        <f t="shared" si="12"/>
        <v>13.5</v>
      </c>
      <c r="F55" s="4"/>
      <c r="G55" s="1">
        <v>11</v>
      </c>
      <c r="H55" s="6">
        <f t="shared" si="13"/>
        <v>83</v>
      </c>
      <c r="I55" s="6">
        <f t="shared" si="14"/>
        <v>47</v>
      </c>
      <c r="J55" s="6">
        <f t="shared" si="15"/>
        <v>8.2</v>
      </c>
      <c r="K55" s="6">
        <f t="shared" si="16"/>
        <v>11</v>
      </c>
      <c r="L55" s="4"/>
    </row>
    <row r="56" spans="1:12" ht="12.75">
      <c r="A56" s="1">
        <v>12</v>
      </c>
      <c r="B56" s="6">
        <f t="shared" si="9"/>
        <v>79</v>
      </c>
      <c r="C56" s="6">
        <f t="shared" si="10"/>
        <v>51</v>
      </c>
      <c r="D56" s="6">
        <f t="shared" si="11"/>
        <v>3.9</v>
      </c>
      <c r="E56" s="6">
        <f t="shared" si="12"/>
        <v>13</v>
      </c>
      <c r="F56" s="4"/>
      <c r="G56" s="1">
        <v>12</v>
      </c>
      <c r="H56" s="6">
        <f t="shared" si="13"/>
        <v>85</v>
      </c>
      <c r="I56" s="6">
        <f t="shared" si="14"/>
        <v>49</v>
      </c>
      <c r="J56" s="6">
        <f t="shared" si="15"/>
        <v>7.699999999999999</v>
      </c>
      <c r="K56" s="6">
        <f t="shared" si="16"/>
        <v>10.5</v>
      </c>
      <c r="L56" s="4"/>
    </row>
    <row r="57" spans="1:12" ht="12.75">
      <c r="A57" s="1">
        <v>13</v>
      </c>
      <c r="B57" s="6">
        <f t="shared" si="9"/>
        <v>80</v>
      </c>
      <c r="C57" s="6">
        <f t="shared" si="10"/>
        <v>50</v>
      </c>
      <c r="D57" s="6">
        <f t="shared" si="11"/>
        <v>2.9</v>
      </c>
      <c r="E57" s="6">
        <f t="shared" si="12"/>
        <v>11</v>
      </c>
      <c r="F57" s="4"/>
      <c r="G57" s="1">
        <v>13</v>
      </c>
      <c r="H57" s="6">
        <f t="shared" si="13"/>
        <v>86</v>
      </c>
      <c r="I57" s="6">
        <f t="shared" si="14"/>
        <v>48</v>
      </c>
      <c r="J57" s="6">
        <f t="shared" si="15"/>
        <v>6.699999999999999</v>
      </c>
      <c r="K57" s="6">
        <f t="shared" si="16"/>
        <v>8.5</v>
      </c>
      <c r="L57" s="4"/>
    </row>
    <row r="58" spans="1:12" ht="12.75">
      <c r="A58" s="1">
        <v>14</v>
      </c>
      <c r="B58" s="6">
        <f t="shared" si="9"/>
        <v>85</v>
      </c>
      <c r="C58" s="6">
        <f t="shared" si="10"/>
        <v>53</v>
      </c>
      <c r="D58" s="6">
        <f t="shared" si="11"/>
        <v>2.4</v>
      </c>
      <c r="E58" s="6">
        <f t="shared" si="12"/>
        <v>12</v>
      </c>
      <c r="F58" s="4"/>
      <c r="G58" s="1">
        <v>14</v>
      </c>
      <c r="H58" s="6">
        <f t="shared" si="13"/>
        <v>91</v>
      </c>
      <c r="I58" s="6">
        <f t="shared" si="14"/>
        <v>51</v>
      </c>
      <c r="J58" s="6">
        <f t="shared" si="15"/>
        <v>6.199999999999999</v>
      </c>
      <c r="K58" s="6">
        <f t="shared" si="16"/>
        <v>9.5</v>
      </c>
      <c r="L58" s="4"/>
    </row>
    <row r="59" spans="1:12" ht="12.75">
      <c r="A59" s="1">
        <v>15</v>
      </c>
      <c r="B59" s="6">
        <f t="shared" si="9"/>
        <v>82</v>
      </c>
      <c r="C59" s="6">
        <f t="shared" si="10"/>
        <v>52</v>
      </c>
      <c r="D59" s="6">
        <f t="shared" si="11"/>
        <v>2.6</v>
      </c>
      <c r="E59" s="6">
        <f t="shared" si="12"/>
        <v>13</v>
      </c>
      <c r="F59" s="4"/>
      <c r="G59" s="1">
        <v>15</v>
      </c>
      <c r="H59" s="6">
        <f t="shared" si="13"/>
        <v>88</v>
      </c>
      <c r="I59" s="6">
        <f t="shared" si="14"/>
        <v>50</v>
      </c>
      <c r="J59" s="6">
        <f t="shared" si="15"/>
        <v>6.4</v>
      </c>
      <c r="K59" s="6">
        <f t="shared" si="16"/>
        <v>10.5</v>
      </c>
      <c r="L59" s="4"/>
    </row>
    <row r="60" spans="1:12" ht="12.75">
      <c r="A60" s="1">
        <v>16</v>
      </c>
      <c r="B60" s="6">
        <f t="shared" si="9"/>
        <v>87</v>
      </c>
      <c r="C60" s="6">
        <f t="shared" si="10"/>
        <v>54</v>
      </c>
      <c r="D60" s="6">
        <f t="shared" si="11"/>
        <v>2.1999999999999997</v>
      </c>
      <c r="E60" s="6">
        <f t="shared" si="12"/>
        <v>16</v>
      </c>
      <c r="F60" s="4"/>
      <c r="G60" s="1">
        <v>16</v>
      </c>
      <c r="H60" s="6">
        <f t="shared" si="13"/>
        <v>93</v>
      </c>
      <c r="I60" s="6">
        <f t="shared" si="14"/>
        <v>52</v>
      </c>
      <c r="J60" s="6">
        <f t="shared" si="15"/>
        <v>6</v>
      </c>
      <c r="K60" s="6">
        <f t="shared" si="16"/>
        <v>13.5</v>
      </c>
      <c r="L60" s="4"/>
    </row>
    <row r="61" spans="1:12" ht="12.75">
      <c r="A61" s="1">
        <v>17</v>
      </c>
      <c r="B61" s="6">
        <f t="shared" si="9"/>
        <v>88</v>
      </c>
      <c r="C61" s="6">
        <f t="shared" si="10"/>
        <v>53</v>
      </c>
      <c r="D61" s="6">
        <f t="shared" si="11"/>
        <v>1.9</v>
      </c>
      <c r="E61" s="6">
        <f t="shared" si="12"/>
        <v>16.5</v>
      </c>
      <c r="F61" s="4"/>
      <c r="G61" s="1">
        <v>17</v>
      </c>
      <c r="H61" s="6">
        <f t="shared" si="13"/>
        <v>94</v>
      </c>
      <c r="I61" s="6">
        <f t="shared" si="14"/>
        <v>51</v>
      </c>
      <c r="J61" s="6">
        <f t="shared" si="15"/>
        <v>5.699999999999999</v>
      </c>
      <c r="K61" s="6">
        <f t="shared" si="16"/>
        <v>14</v>
      </c>
      <c r="L61" s="4"/>
    </row>
    <row r="62" spans="1:12" ht="12.75">
      <c r="A62" s="1">
        <v>18</v>
      </c>
      <c r="B62" s="6">
        <f t="shared" si="9"/>
        <v>90</v>
      </c>
      <c r="C62" s="6">
        <f t="shared" si="10"/>
        <v>56</v>
      </c>
      <c r="D62" s="6">
        <f t="shared" si="11"/>
        <v>1.4</v>
      </c>
      <c r="E62" s="6">
        <f t="shared" si="12"/>
        <v>15.5</v>
      </c>
      <c r="F62" s="4"/>
      <c r="G62" s="1">
        <v>18</v>
      </c>
      <c r="H62" s="6">
        <f t="shared" si="13"/>
        <v>96</v>
      </c>
      <c r="I62" s="6">
        <f t="shared" si="14"/>
        <v>54</v>
      </c>
      <c r="J62" s="6">
        <f t="shared" si="15"/>
        <v>5.199999999999999</v>
      </c>
      <c r="K62" s="6">
        <f t="shared" si="16"/>
        <v>13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9"/>
  </sheetPr>
  <dimension ref="A1:S63"/>
  <sheetViews>
    <sheetView workbookViewId="0" topLeftCell="A28">
      <selection activeCell="M44" sqref="M44:S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41</v>
      </c>
      <c r="C1" s="11"/>
      <c r="D1" s="11"/>
      <c r="E1" s="11"/>
      <c r="F1" s="3"/>
      <c r="G1" s="11" t="s">
        <v>42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24" t="s">
        <v>89</v>
      </c>
      <c r="N2" s="25"/>
      <c r="O2" s="25"/>
      <c r="P2" s="25"/>
      <c r="Q2" s="25"/>
      <c r="R2" s="25"/>
      <c r="S2" s="26"/>
    </row>
    <row r="3" spans="1:19" ht="12.75">
      <c r="A3" s="1">
        <v>1</v>
      </c>
      <c r="B3" s="6">
        <f>H3-6</f>
        <v>59</v>
      </c>
      <c r="C3" s="6">
        <v>31</v>
      </c>
      <c r="D3" s="8">
        <v>16</v>
      </c>
      <c r="E3" s="6">
        <v>7</v>
      </c>
      <c r="F3" s="4"/>
      <c r="G3" s="1">
        <v>1</v>
      </c>
      <c r="H3" s="8">
        <v>65</v>
      </c>
      <c r="I3" s="8">
        <f>C3+2</f>
        <v>33</v>
      </c>
      <c r="J3" s="8">
        <f>D3+5.2</f>
        <v>21.2</v>
      </c>
      <c r="K3" s="6">
        <f>E3+1</f>
        <v>8</v>
      </c>
      <c r="M3" s="27"/>
      <c r="N3" s="28"/>
      <c r="O3" s="28"/>
      <c r="P3" s="28"/>
      <c r="Q3" s="28"/>
      <c r="R3" s="28"/>
      <c r="S3" s="29"/>
    </row>
    <row r="4" spans="1:19" ht="12.75">
      <c r="A4" s="1">
        <v>2</v>
      </c>
      <c r="B4" s="6">
        <f aca="true" t="shared" si="0" ref="B4:B20">H4-6</f>
        <v>60</v>
      </c>
      <c r="C4" s="6">
        <v>33</v>
      </c>
      <c r="D4" s="8">
        <v>12.3</v>
      </c>
      <c r="E4" s="6">
        <v>8.5</v>
      </c>
      <c r="F4" s="4"/>
      <c r="G4" s="1">
        <v>2</v>
      </c>
      <c r="H4" s="8">
        <v>66</v>
      </c>
      <c r="I4" s="8">
        <f aca="true" t="shared" si="1" ref="I4:I20">C4+2</f>
        <v>35</v>
      </c>
      <c r="J4" s="8">
        <f aca="true" t="shared" si="2" ref="J4:J20">D4+5.2</f>
        <v>17.5</v>
      </c>
      <c r="K4" s="6">
        <f aca="true" t="shared" si="3" ref="K4:K20">E4+1</f>
        <v>9.5</v>
      </c>
      <c r="M4" s="27"/>
      <c r="N4" s="28"/>
      <c r="O4" s="28"/>
      <c r="P4" s="28"/>
      <c r="Q4" s="28"/>
      <c r="R4" s="28"/>
      <c r="S4" s="29"/>
    </row>
    <row r="5" spans="1:19" ht="12.75">
      <c r="A5" s="1">
        <v>3</v>
      </c>
      <c r="B5" s="6">
        <f t="shared" si="0"/>
        <v>57</v>
      </c>
      <c r="C5" s="6">
        <v>35</v>
      </c>
      <c r="D5" s="8">
        <v>14.6</v>
      </c>
      <c r="E5" s="6">
        <v>7</v>
      </c>
      <c r="F5" s="4"/>
      <c r="G5" s="1">
        <v>3</v>
      </c>
      <c r="H5" s="8">
        <v>63</v>
      </c>
      <c r="I5" s="8">
        <f t="shared" si="1"/>
        <v>37</v>
      </c>
      <c r="J5" s="8">
        <f t="shared" si="2"/>
        <v>19.8</v>
      </c>
      <c r="K5" s="6">
        <f t="shared" si="3"/>
        <v>8</v>
      </c>
      <c r="M5" s="27"/>
      <c r="N5" s="28"/>
      <c r="O5" s="28"/>
      <c r="P5" s="28"/>
      <c r="Q5" s="28"/>
      <c r="R5" s="28"/>
      <c r="S5" s="29"/>
    </row>
    <row r="6" spans="1:19" ht="12.75">
      <c r="A6" s="1">
        <v>4</v>
      </c>
      <c r="B6" s="6">
        <f t="shared" si="0"/>
        <v>58</v>
      </c>
      <c r="C6" s="6">
        <v>36</v>
      </c>
      <c r="D6" s="8">
        <v>11.3</v>
      </c>
      <c r="E6" s="6">
        <v>9</v>
      </c>
      <c r="F6" s="4"/>
      <c r="G6" s="1">
        <v>4</v>
      </c>
      <c r="H6" s="8">
        <v>64</v>
      </c>
      <c r="I6" s="8">
        <f t="shared" si="1"/>
        <v>38</v>
      </c>
      <c r="J6" s="8">
        <f t="shared" si="2"/>
        <v>16.5</v>
      </c>
      <c r="K6" s="6">
        <f t="shared" si="3"/>
        <v>10</v>
      </c>
      <c r="M6" s="27"/>
      <c r="N6" s="28"/>
      <c r="O6" s="28"/>
      <c r="P6" s="28"/>
      <c r="Q6" s="28"/>
      <c r="R6" s="28"/>
      <c r="S6" s="29"/>
    </row>
    <row r="7" spans="1:19" ht="12.75">
      <c r="A7" s="1">
        <v>5</v>
      </c>
      <c r="B7" s="6">
        <f t="shared" si="0"/>
        <v>61</v>
      </c>
      <c r="C7" s="6">
        <v>36</v>
      </c>
      <c r="D7" s="8">
        <v>13</v>
      </c>
      <c r="E7" s="6">
        <v>10</v>
      </c>
      <c r="F7" s="4"/>
      <c r="G7" s="1">
        <v>5</v>
      </c>
      <c r="H7" s="8">
        <v>67</v>
      </c>
      <c r="I7" s="8">
        <f t="shared" si="1"/>
        <v>38</v>
      </c>
      <c r="J7" s="8">
        <f t="shared" si="2"/>
        <v>18.2</v>
      </c>
      <c r="K7" s="6">
        <f t="shared" si="3"/>
        <v>11</v>
      </c>
      <c r="M7" s="27"/>
      <c r="N7" s="28"/>
      <c r="O7" s="28"/>
      <c r="P7" s="28"/>
      <c r="Q7" s="28"/>
      <c r="R7" s="28"/>
      <c r="S7" s="29"/>
    </row>
    <row r="8" spans="1:19" ht="12.75">
      <c r="A8" s="1">
        <v>6</v>
      </c>
      <c r="B8" s="6">
        <f t="shared" si="0"/>
        <v>62</v>
      </c>
      <c r="C8" s="6">
        <v>38</v>
      </c>
      <c r="D8" s="8">
        <v>12.5</v>
      </c>
      <c r="E8" s="6">
        <v>11</v>
      </c>
      <c r="F8" s="4"/>
      <c r="G8" s="1">
        <v>6</v>
      </c>
      <c r="H8" s="8">
        <v>68</v>
      </c>
      <c r="I8" s="8">
        <f t="shared" si="1"/>
        <v>40</v>
      </c>
      <c r="J8" s="8">
        <f t="shared" si="2"/>
        <v>17.7</v>
      </c>
      <c r="K8" s="6">
        <f t="shared" si="3"/>
        <v>12</v>
      </c>
      <c r="M8" s="27"/>
      <c r="N8" s="28"/>
      <c r="O8" s="28"/>
      <c r="P8" s="28"/>
      <c r="Q8" s="28"/>
      <c r="R8" s="28"/>
      <c r="S8" s="29"/>
    </row>
    <row r="9" spans="1:19" ht="13.5" thickBot="1">
      <c r="A9" s="1">
        <v>7</v>
      </c>
      <c r="B9" s="6">
        <f t="shared" si="0"/>
        <v>64</v>
      </c>
      <c r="C9" s="6">
        <v>40</v>
      </c>
      <c r="D9" s="8">
        <v>11</v>
      </c>
      <c r="E9" s="6">
        <v>9.5</v>
      </c>
      <c r="F9" s="4"/>
      <c r="G9" s="1">
        <v>7</v>
      </c>
      <c r="H9" s="8">
        <v>70</v>
      </c>
      <c r="I9" s="8">
        <f t="shared" si="1"/>
        <v>42</v>
      </c>
      <c r="J9" s="8">
        <f t="shared" si="2"/>
        <v>16.2</v>
      </c>
      <c r="K9" s="6">
        <f t="shared" si="3"/>
        <v>10.5</v>
      </c>
      <c r="M9" s="30"/>
      <c r="N9" s="31"/>
      <c r="O9" s="31"/>
      <c r="P9" s="31"/>
      <c r="Q9" s="31"/>
      <c r="R9" s="31"/>
      <c r="S9" s="32"/>
    </row>
    <row r="10" spans="1:11" ht="12.75">
      <c r="A10" s="1">
        <v>8</v>
      </c>
      <c r="B10" s="6">
        <f t="shared" si="0"/>
        <v>59</v>
      </c>
      <c r="C10" s="6">
        <v>41</v>
      </c>
      <c r="D10" s="8">
        <v>11.5</v>
      </c>
      <c r="E10" s="6">
        <v>12</v>
      </c>
      <c r="F10" s="4"/>
      <c r="G10" s="1">
        <v>8</v>
      </c>
      <c r="H10" s="8">
        <v>65</v>
      </c>
      <c r="I10" s="8">
        <f t="shared" si="1"/>
        <v>43</v>
      </c>
      <c r="J10" s="8">
        <f t="shared" si="2"/>
        <v>16.7</v>
      </c>
      <c r="K10" s="6">
        <f t="shared" si="3"/>
        <v>13</v>
      </c>
    </row>
    <row r="11" spans="1:11" ht="12.75">
      <c r="A11" s="1">
        <v>9</v>
      </c>
      <c r="B11" s="6">
        <f t="shared" si="0"/>
        <v>67</v>
      </c>
      <c r="C11" s="6">
        <v>45</v>
      </c>
      <c r="D11" s="8">
        <v>10</v>
      </c>
      <c r="E11" s="6">
        <v>10</v>
      </c>
      <c r="F11" s="4"/>
      <c r="G11" s="1">
        <v>9</v>
      </c>
      <c r="H11" s="8">
        <v>73</v>
      </c>
      <c r="I11" s="8">
        <f t="shared" si="1"/>
        <v>47</v>
      </c>
      <c r="J11" s="8">
        <f t="shared" si="2"/>
        <v>15.2</v>
      </c>
      <c r="K11" s="6">
        <f t="shared" si="3"/>
        <v>11</v>
      </c>
    </row>
    <row r="12" spans="1:11" ht="12.75">
      <c r="A12" s="1">
        <v>10</v>
      </c>
      <c r="B12" s="6">
        <f t="shared" si="0"/>
        <v>68</v>
      </c>
      <c r="C12" s="6">
        <v>45</v>
      </c>
      <c r="D12" s="8">
        <v>9</v>
      </c>
      <c r="E12" s="6">
        <v>14</v>
      </c>
      <c r="F12" s="4"/>
      <c r="G12" s="1">
        <v>10</v>
      </c>
      <c r="H12" s="8">
        <v>74</v>
      </c>
      <c r="I12" s="8">
        <f t="shared" si="1"/>
        <v>47</v>
      </c>
      <c r="J12" s="8">
        <f t="shared" si="2"/>
        <v>14.2</v>
      </c>
      <c r="K12" s="6">
        <f t="shared" si="3"/>
        <v>15</v>
      </c>
    </row>
    <row r="13" spans="1:11" ht="12.75">
      <c r="A13" s="1">
        <v>11</v>
      </c>
      <c r="B13" s="6">
        <f t="shared" si="0"/>
        <v>69</v>
      </c>
      <c r="C13" s="6">
        <v>46</v>
      </c>
      <c r="D13" s="8">
        <v>8</v>
      </c>
      <c r="E13" s="6">
        <v>12.5</v>
      </c>
      <c r="F13" s="4"/>
      <c r="G13" s="1">
        <v>11</v>
      </c>
      <c r="H13" s="8">
        <v>75</v>
      </c>
      <c r="I13" s="8">
        <f t="shared" si="1"/>
        <v>48</v>
      </c>
      <c r="J13" s="8">
        <f t="shared" si="2"/>
        <v>13.2</v>
      </c>
      <c r="K13" s="6">
        <f t="shared" si="3"/>
        <v>13.5</v>
      </c>
    </row>
    <row r="14" spans="1:11" ht="12.75">
      <c r="A14" s="1">
        <v>12</v>
      </c>
      <c r="B14" s="6">
        <f t="shared" si="0"/>
        <v>71</v>
      </c>
      <c r="C14" s="6">
        <v>48</v>
      </c>
      <c r="D14" s="8">
        <v>7.5</v>
      </c>
      <c r="E14" s="6">
        <v>12</v>
      </c>
      <c r="F14" s="4"/>
      <c r="G14" s="1">
        <v>12</v>
      </c>
      <c r="H14" s="8">
        <v>77</v>
      </c>
      <c r="I14" s="8">
        <f t="shared" si="1"/>
        <v>50</v>
      </c>
      <c r="J14" s="8">
        <f t="shared" si="2"/>
        <v>12.7</v>
      </c>
      <c r="K14" s="6">
        <f t="shared" si="3"/>
        <v>13</v>
      </c>
    </row>
    <row r="15" spans="1:11" ht="12.75">
      <c r="A15" s="1">
        <v>13</v>
      </c>
      <c r="B15" s="6">
        <f t="shared" si="0"/>
        <v>72</v>
      </c>
      <c r="C15" s="6">
        <v>47</v>
      </c>
      <c r="D15" s="8">
        <v>6.5</v>
      </c>
      <c r="E15" s="6">
        <v>10</v>
      </c>
      <c r="F15" s="4"/>
      <c r="G15" s="1">
        <v>13</v>
      </c>
      <c r="H15" s="8">
        <v>78</v>
      </c>
      <c r="I15" s="8">
        <f t="shared" si="1"/>
        <v>49</v>
      </c>
      <c r="J15" s="8">
        <f t="shared" si="2"/>
        <v>11.7</v>
      </c>
      <c r="K15" s="6">
        <f t="shared" si="3"/>
        <v>11</v>
      </c>
    </row>
    <row r="16" spans="1:11" ht="12.75">
      <c r="A16" s="1">
        <v>14</v>
      </c>
      <c r="B16" s="6">
        <f t="shared" si="0"/>
        <v>77</v>
      </c>
      <c r="C16" s="6">
        <v>50</v>
      </c>
      <c r="D16" s="8">
        <v>6</v>
      </c>
      <c r="E16" s="6">
        <v>11</v>
      </c>
      <c r="F16" s="4"/>
      <c r="G16" s="1">
        <v>14</v>
      </c>
      <c r="H16" s="8">
        <v>83</v>
      </c>
      <c r="I16" s="8">
        <f t="shared" si="1"/>
        <v>52</v>
      </c>
      <c r="J16" s="8">
        <f t="shared" si="2"/>
        <v>11.2</v>
      </c>
      <c r="K16" s="6">
        <f t="shared" si="3"/>
        <v>12</v>
      </c>
    </row>
    <row r="17" spans="1:11" ht="12.75">
      <c r="A17" s="1">
        <v>15</v>
      </c>
      <c r="B17" s="6">
        <f t="shared" si="0"/>
        <v>74</v>
      </c>
      <c r="C17" s="6">
        <v>49</v>
      </c>
      <c r="D17" s="8">
        <v>6.2</v>
      </c>
      <c r="E17" s="6">
        <v>11</v>
      </c>
      <c r="F17" s="4"/>
      <c r="G17" s="1">
        <v>15</v>
      </c>
      <c r="H17" s="8">
        <v>80</v>
      </c>
      <c r="I17" s="8">
        <f t="shared" si="1"/>
        <v>51</v>
      </c>
      <c r="J17" s="8">
        <f t="shared" si="2"/>
        <v>11.4</v>
      </c>
      <c r="K17" s="6">
        <f t="shared" si="3"/>
        <v>12</v>
      </c>
    </row>
    <row r="18" spans="1:11" ht="12.75">
      <c r="A18" s="1">
        <v>16</v>
      </c>
      <c r="B18" s="6">
        <f t="shared" si="0"/>
        <v>79</v>
      </c>
      <c r="C18" s="6">
        <v>51</v>
      </c>
      <c r="D18" s="8">
        <v>5.8</v>
      </c>
      <c r="E18" s="6">
        <v>15</v>
      </c>
      <c r="F18" s="4"/>
      <c r="G18" s="1">
        <v>16</v>
      </c>
      <c r="H18" s="8">
        <v>85</v>
      </c>
      <c r="I18" s="8">
        <f t="shared" si="1"/>
        <v>53</v>
      </c>
      <c r="J18" s="8">
        <f t="shared" si="2"/>
        <v>11</v>
      </c>
      <c r="K18" s="6">
        <f t="shared" si="3"/>
        <v>16</v>
      </c>
    </row>
    <row r="19" spans="1:11" ht="12.75">
      <c r="A19" s="1">
        <v>17</v>
      </c>
      <c r="B19" s="6">
        <f t="shared" si="0"/>
        <v>80</v>
      </c>
      <c r="C19" s="6">
        <v>51</v>
      </c>
      <c r="D19" s="8">
        <v>5.5</v>
      </c>
      <c r="E19" s="6">
        <v>15.5</v>
      </c>
      <c r="F19" s="4"/>
      <c r="G19" s="1">
        <v>17</v>
      </c>
      <c r="H19" s="8">
        <v>86</v>
      </c>
      <c r="I19" s="8">
        <f t="shared" si="1"/>
        <v>53</v>
      </c>
      <c r="J19" s="8">
        <f t="shared" si="2"/>
        <v>10.7</v>
      </c>
      <c r="K19" s="6">
        <f t="shared" si="3"/>
        <v>16.5</v>
      </c>
    </row>
    <row r="20" spans="1:11" ht="12.75">
      <c r="A20" s="1">
        <v>18</v>
      </c>
      <c r="B20" s="6">
        <f t="shared" si="0"/>
        <v>82</v>
      </c>
      <c r="C20" s="6">
        <v>54</v>
      </c>
      <c r="D20" s="8">
        <v>5</v>
      </c>
      <c r="E20" s="6">
        <v>14.5</v>
      </c>
      <c r="F20" s="4"/>
      <c r="G20" s="1">
        <v>18</v>
      </c>
      <c r="H20" s="8">
        <v>88</v>
      </c>
      <c r="I20" s="8">
        <f t="shared" si="1"/>
        <v>56</v>
      </c>
      <c r="J20" s="8">
        <f t="shared" si="2"/>
        <v>10.2</v>
      </c>
      <c r="K20" s="6">
        <f t="shared" si="3"/>
        <v>15.5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40</v>
      </c>
      <c r="B22" s="11"/>
      <c r="C22" s="11"/>
      <c r="D22" s="11"/>
      <c r="E22" s="11"/>
      <c r="G22" s="11" t="s">
        <v>35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24" t="s">
        <v>89</v>
      </c>
      <c r="N23" s="25"/>
      <c r="O23" s="25"/>
      <c r="P23" s="25"/>
      <c r="Q23" s="25"/>
      <c r="R23" s="25"/>
      <c r="S23" s="26"/>
    </row>
    <row r="24" spans="1:19" ht="12.75">
      <c r="A24" s="1">
        <v>1</v>
      </c>
      <c r="B24" s="6">
        <f>B3+2</f>
        <v>61</v>
      </c>
      <c r="C24" s="6">
        <f>C3-2</f>
        <v>29</v>
      </c>
      <c r="D24" s="6">
        <f>D3+0.5</f>
        <v>16.5</v>
      </c>
      <c r="E24" s="6">
        <f>E3+2</f>
        <v>9</v>
      </c>
      <c r="F24" s="4"/>
      <c r="G24" s="1">
        <v>1</v>
      </c>
      <c r="H24" s="8">
        <f>H3+4</f>
        <v>69</v>
      </c>
      <c r="I24" s="8">
        <f>I3+6</f>
        <v>39</v>
      </c>
      <c r="J24" s="8">
        <f>J3+2.9</f>
        <v>24.099999999999998</v>
      </c>
      <c r="K24" s="8">
        <f>K3+2.5</f>
        <v>10.5</v>
      </c>
      <c r="M24" s="27"/>
      <c r="N24" s="28"/>
      <c r="O24" s="28"/>
      <c r="P24" s="28"/>
      <c r="Q24" s="28"/>
      <c r="R24" s="28"/>
      <c r="S24" s="29"/>
    </row>
    <row r="25" spans="1:19" ht="12.75">
      <c r="A25" s="1">
        <v>2</v>
      </c>
      <c r="B25" s="6">
        <f aca="true" t="shared" si="4" ref="B25:B41">B4+2</f>
        <v>62</v>
      </c>
      <c r="C25" s="6">
        <f aca="true" t="shared" si="5" ref="C25:C41">C4-2</f>
        <v>31</v>
      </c>
      <c r="D25" s="6">
        <f aca="true" t="shared" si="6" ref="D25:D41">D4+0.5</f>
        <v>12.8</v>
      </c>
      <c r="E25" s="6">
        <f aca="true" t="shared" si="7" ref="E25:E41">E4+2</f>
        <v>10.5</v>
      </c>
      <c r="F25" s="4"/>
      <c r="G25" s="1">
        <v>2</v>
      </c>
      <c r="H25" s="8">
        <f aca="true" t="shared" si="8" ref="H25:H41">H4+4</f>
        <v>70</v>
      </c>
      <c r="I25" s="8">
        <f aca="true" t="shared" si="9" ref="I25:I41">I4+6</f>
        <v>41</v>
      </c>
      <c r="J25" s="8">
        <f aca="true" t="shared" si="10" ref="J25:J41">J4+2.9</f>
        <v>20.4</v>
      </c>
      <c r="K25" s="8">
        <f aca="true" t="shared" si="11" ref="K25:K41">K4+2.5</f>
        <v>12</v>
      </c>
      <c r="M25" s="27"/>
      <c r="N25" s="28"/>
      <c r="O25" s="28"/>
      <c r="P25" s="28"/>
      <c r="Q25" s="28"/>
      <c r="R25" s="28"/>
      <c r="S25" s="29"/>
    </row>
    <row r="26" spans="1:19" ht="12.75">
      <c r="A26" s="1">
        <v>3</v>
      </c>
      <c r="B26" s="6">
        <f t="shared" si="4"/>
        <v>59</v>
      </c>
      <c r="C26" s="6">
        <f t="shared" si="5"/>
        <v>33</v>
      </c>
      <c r="D26" s="6">
        <f t="shared" si="6"/>
        <v>15.1</v>
      </c>
      <c r="E26" s="6">
        <f t="shared" si="7"/>
        <v>9</v>
      </c>
      <c r="F26" s="4"/>
      <c r="G26" s="1">
        <v>3</v>
      </c>
      <c r="H26" s="8">
        <f t="shared" si="8"/>
        <v>67</v>
      </c>
      <c r="I26" s="8">
        <f t="shared" si="9"/>
        <v>43</v>
      </c>
      <c r="J26" s="8">
        <f t="shared" si="10"/>
        <v>22.7</v>
      </c>
      <c r="K26" s="8">
        <f t="shared" si="11"/>
        <v>10.5</v>
      </c>
      <c r="M26" s="27"/>
      <c r="N26" s="28"/>
      <c r="O26" s="28"/>
      <c r="P26" s="28"/>
      <c r="Q26" s="28"/>
      <c r="R26" s="28"/>
      <c r="S26" s="29"/>
    </row>
    <row r="27" spans="1:19" ht="12.75">
      <c r="A27" s="1">
        <v>4</v>
      </c>
      <c r="B27" s="6">
        <f t="shared" si="4"/>
        <v>60</v>
      </c>
      <c r="C27" s="6">
        <f t="shared" si="5"/>
        <v>34</v>
      </c>
      <c r="D27" s="6">
        <f t="shared" si="6"/>
        <v>11.8</v>
      </c>
      <c r="E27" s="6">
        <f t="shared" si="7"/>
        <v>11</v>
      </c>
      <c r="F27" s="4"/>
      <c r="G27" s="1">
        <v>4</v>
      </c>
      <c r="H27" s="8">
        <f t="shared" si="8"/>
        <v>68</v>
      </c>
      <c r="I27" s="8">
        <f t="shared" si="9"/>
        <v>44</v>
      </c>
      <c r="J27" s="8">
        <f t="shared" si="10"/>
        <v>19.4</v>
      </c>
      <c r="K27" s="8">
        <f t="shared" si="11"/>
        <v>12.5</v>
      </c>
      <c r="M27" s="27"/>
      <c r="N27" s="28"/>
      <c r="O27" s="28"/>
      <c r="P27" s="28"/>
      <c r="Q27" s="28"/>
      <c r="R27" s="28"/>
      <c r="S27" s="29"/>
    </row>
    <row r="28" spans="1:19" ht="12.75">
      <c r="A28" s="1">
        <v>5</v>
      </c>
      <c r="B28" s="6">
        <f t="shared" si="4"/>
        <v>63</v>
      </c>
      <c r="C28" s="6">
        <f t="shared" si="5"/>
        <v>34</v>
      </c>
      <c r="D28" s="6">
        <f t="shared" si="6"/>
        <v>13.5</v>
      </c>
      <c r="E28" s="6">
        <f t="shared" si="7"/>
        <v>12</v>
      </c>
      <c r="F28" s="4"/>
      <c r="G28" s="1">
        <v>5</v>
      </c>
      <c r="H28" s="8">
        <f t="shared" si="8"/>
        <v>71</v>
      </c>
      <c r="I28" s="8">
        <f t="shared" si="9"/>
        <v>44</v>
      </c>
      <c r="J28" s="8">
        <f t="shared" si="10"/>
        <v>21.099999999999998</v>
      </c>
      <c r="K28" s="8">
        <f t="shared" si="11"/>
        <v>13.5</v>
      </c>
      <c r="M28" s="27"/>
      <c r="N28" s="28"/>
      <c r="O28" s="28"/>
      <c r="P28" s="28"/>
      <c r="Q28" s="28"/>
      <c r="R28" s="28"/>
      <c r="S28" s="29"/>
    </row>
    <row r="29" spans="1:19" ht="12.75">
      <c r="A29" s="1">
        <v>6</v>
      </c>
      <c r="B29" s="6">
        <f t="shared" si="4"/>
        <v>64</v>
      </c>
      <c r="C29" s="6">
        <f t="shared" si="5"/>
        <v>36</v>
      </c>
      <c r="D29" s="6">
        <f t="shared" si="6"/>
        <v>13</v>
      </c>
      <c r="E29" s="6">
        <f t="shared" si="7"/>
        <v>13</v>
      </c>
      <c r="F29" s="4"/>
      <c r="G29" s="1">
        <v>6</v>
      </c>
      <c r="H29" s="8">
        <f t="shared" si="8"/>
        <v>72</v>
      </c>
      <c r="I29" s="8">
        <f t="shared" si="9"/>
        <v>46</v>
      </c>
      <c r="J29" s="8">
        <f t="shared" si="10"/>
        <v>20.599999999999998</v>
      </c>
      <c r="K29" s="8">
        <f t="shared" si="11"/>
        <v>14.5</v>
      </c>
      <c r="M29" s="27"/>
      <c r="N29" s="28"/>
      <c r="O29" s="28"/>
      <c r="P29" s="28"/>
      <c r="Q29" s="28"/>
      <c r="R29" s="28"/>
      <c r="S29" s="29"/>
    </row>
    <row r="30" spans="1:19" ht="13.5" thickBot="1">
      <c r="A30" s="1">
        <v>7</v>
      </c>
      <c r="B30" s="6">
        <f t="shared" si="4"/>
        <v>66</v>
      </c>
      <c r="C30" s="6">
        <f t="shared" si="5"/>
        <v>38</v>
      </c>
      <c r="D30" s="6">
        <f t="shared" si="6"/>
        <v>11.5</v>
      </c>
      <c r="E30" s="6">
        <f t="shared" si="7"/>
        <v>11.5</v>
      </c>
      <c r="F30" s="4"/>
      <c r="G30" s="1">
        <v>7</v>
      </c>
      <c r="H30" s="8">
        <f t="shared" si="8"/>
        <v>74</v>
      </c>
      <c r="I30" s="8">
        <f t="shared" si="9"/>
        <v>48</v>
      </c>
      <c r="J30" s="8">
        <f t="shared" si="10"/>
        <v>19.099999999999998</v>
      </c>
      <c r="K30" s="8">
        <f t="shared" si="11"/>
        <v>13</v>
      </c>
      <c r="M30" s="30"/>
      <c r="N30" s="31"/>
      <c r="O30" s="31"/>
      <c r="P30" s="31"/>
      <c r="Q30" s="31"/>
      <c r="R30" s="31"/>
      <c r="S30" s="32"/>
    </row>
    <row r="31" spans="1:11" ht="12.75">
      <c r="A31" s="1">
        <v>8</v>
      </c>
      <c r="B31" s="6">
        <f t="shared" si="4"/>
        <v>61</v>
      </c>
      <c r="C31" s="6">
        <f t="shared" si="5"/>
        <v>39</v>
      </c>
      <c r="D31" s="6">
        <f t="shared" si="6"/>
        <v>12</v>
      </c>
      <c r="E31" s="6">
        <f t="shared" si="7"/>
        <v>14</v>
      </c>
      <c r="F31" s="4"/>
      <c r="G31" s="1">
        <v>8</v>
      </c>
      <c r="H31" s="8">
        <f t="shared" si="8"/>
        <v>69</v>
      </c>
      <c r="I31" s="8">
        <f t="shared" si="9"/>
        <v>49</v>
      </c>
      <c r="J31" s="8">
        <f t="shared" si="10"/>
        <v>19.599999999999998</v>
      </c>
      <c r="K31" s="8">
        <f t="shared" si="11"/>
        <v>15.5</v>
      </c>
    </row>
    <row r="32" spans="1:11" ht="12.75">
      <c r="A32" s="1">
        <v>9</v>
      </c>
      <c r="B32" s="6">
        <f t="shared" si="4"/>
        <v>69</v>
      </c>
      <c r="C32" s="6">
        <f t="shared" si="5"/>
        <v>43</v>
      </c>
      <c r="D32" s="6">
        <f t="shared" si="6"/>
        <v>10.5</v>
      </c>
      <c r="E32" s="6">
        <f t="shared" si="7"/>
        <v>12</v>
      </c>
      <c r="F32" s="4"/>
      <c r="G32" s="1">
        <v>9</v>
      </c>
      <c r="H32" s="8">
        <f t="shared" si="8"/>
        <v>77</v>
      </c>
      <c r="I32" s="8">
        <f t="shared" si="9"/>
        <v>53</v>
      </c>
      <c r="J32" s="8">
        <f t="shared" si="10"/>
        <v>18.099999999999998</v>
      </c>
      <c r="K32" s="8">
        <f t="shared" si="11"/>
        <v>13.5</v>
      </c>
    </row>
    <row r="33" spans="1:11" ht="12.75">
      <c r="A33" s="1">
        <v>10</v>
      </c>
      <c r="B33" s="6">
        <f t="shared" si="4"/>
        <v>70</v>
      </c>
      <c r="C33" s="6">
        <f t="shared" si="5"/>
        <v>43</v>
      </c>
      <c r="D33" s="6">
        <f t="shared" si="6"/>
        <v>9.5</v>
      </c>
      <c r="E33" s="6">
        <f t="shared" si="7"/>
        <v>16</v>
      </c>
      <c r="F33" s="4"/>
      <c r="G33" s="1">
        <v>10</v>
      </c>
      <c r="H33" s="8">
        <f t="shared" si="8"/>
        <v>78</v>
      </c>
      <c r="I33" s="8">
        <f t="shared" si="9"/>
        <v>53</v>
      </c>
      <c r="J33" s="8">
        <f t="shared" si="10"/>
        <v>17.099999999999998</v>
      </c>
      <c r="K33" s="8">
        <f t="shared" si="11"/>
        <v>17.5</v>
      </c>
    </row>
    <row r="34" spans="1:11" ht="12.75">
      <c r="A34" s="1">
        <v>11</v>
      </c>
      <c r="B34" s="6">
        <f t="shared" si="4"/>
        <v>71</v>
      </c>
      <c r="C34" s="6">
        <f t="shared" si="5"/>
        <v>44</v>
      </c>
      <c r="D34" s="6">
        <f t="shared" si="6"/>
        <v>8.5</v>
      </c>
      <c r="E34" s="6">
        <f t="shared" si="7"/>
        <v>14.5</v>
      </c>
      <c r="F34" s="4"/>
      <c r="G34" s="1">
        <v>11</v>
      </c>
      <c r="H34" s="8">
        <f t="shared" si="8"/>
        <v>79</v>
      </c>
      <c r="I34" s="8">
        <f t="shared" si="9"/>
        <v>54</v>
      </c>
      <c r="J34" s="8">
        <f t="shared" si="10"/>
        <v>16.099999999999998</v>
      </c>
      <c r="K34" s="8">
        <f t="shared" si="11"/>
        <v>16</v>
      </c>
    </row>
    <row r="35" spans="1:11" ht="12.75">
      <c r="A35" s="1">
        <v>12</v>
      </c>
      <c r="B35" s="6">
        <f t="shared" si="4"/>
        <v>73</v>
      </c>
      <c r="C35" s="6">
        <f t="shared" si="5"/>
        <v>46</v>
      </c>
      <c r="D35" s="6">
        <f t="shared" si="6"/>
        <v>8</v>
      </c>
      <c r="E35" s="6">
        <f t="shared" si="7"/>
        <v>14</v>
      </c>
      <c r="F35" s="4"/>
      <c r="G35" s="1">
        <v>12</v>
      </c>
      <c r="H35" s="8">
        <f t="shared" si="8"/>
        <v>81</v>
      </c>
      <c r="I35" s="8">
        <f t="shared" si="9"/>
        <v>56</v>
      </c>
      <c r="J35" s="8">
        <f t="shared" si="10"/>
        <v>15.6</v>
      </c>
      <c r="K35" s="8">
        <f t="shared" si="11"/>
        <v>15.5</v>
      </c>
    </row>
    <row r="36" spans="1:11" ht="12.75">
      <c r="A36" s="1">
        <v>13</v>
      </c>
      <c r="B36" s="6">
        <f t="shared" si="4"/>
        <v>74</v>
      </c>
      <c r="C36" s="6">
        <f t="shared" si="5"/>
        <v>45</v>
      </c>
      <c r="D36" s="6">
        <f t="shared" si="6"/>
        <v>7</v>
      </c>
      <c r="E36" s="6">
        <f t="shared" si="7"/>
        <v>12</v>
      </c>
      <c r="F36" s="4"/>
      <c r="G36" s="1">
        <v>13</v>
      </c>
      <c r="H36" s="8">
        <f t="shared" si="8"/>
        <v>82</v>
      </c>
      <c r="I36" s="8">
        <f t="shared" si="9"/>
        <v>55</v>
      </c>
      <c r="J36" s="8">
        <f t="shared" si="10"/>
        <v>14.6</v>
      </c>
      <c r="K36" s="8">
        <f t="shared" si="11"/>
        <v>13.5</v>
      </c>
    </row>
    <row r="37" spans="1:11" ht="12.75">
      <c r="A37" s="1">
        <v>14</v>
      </c>
      <c r="B37" s="6">
        <f t="shared" si="4"/>
        <v>79</v>
      </c>
      <c r="C37" s="6">
        <f t="shared" si="5"/>
        <v>48</v>
      </c>
      <c r="D37" s="6">
        <f t="shared" si="6"/>
        <v>6.5</v>
      </c>
      <c r="E37" s="6">
        <f t="shared" si="7"/>
        <v>13</v>
      </c>
      <c r="F37" s="4"/>
      <c r="G37" s="1">
        <v>14</v>
      </c>
      <c r="H37" s="8">
        <f t="shared" si="8"/>
        <v>87</v>
      </c>
      <c r="I37" s="8">
        <f t="shared" si="9"/>
        <v>58</v>
      </c>
      <c r="J37" s="8">
        <f t="shared" si="10"/>
        <v>14.1</v>
      </c>
      <c r="K37" s="8">
        <f t="shared" si="11"/>
        <v>14.5</v>
      </c>
    </row>
    <row r="38" spans="1:11" ht="12.75">
      <c r="A38" s="1">
        <v>15</v>
      </c>
      <c r="B38" s="6">
        <f t="shared" si="4"/>
        <v>76</v>
      </c>
      <c r="C38" s="6">
        <f t="shared" si="5"/>
        <v>47</v>
      </c>
      <c r="D38" s="6">
        <f t="shared" si="6"/>
        <v>6.7</v>
      </c>
      <c r="E38" s="6">
        <f t="shared" si="7"/>
        <v>13</v>
      </c>
      <c r="F38" s="4"/>
      <c r="G38" s="1">
        <v>15</v>
      </c>
      <c r="H38" s="8">
        <f t="shared" si="8"/>
        <v>84</v>
      </c>
      <c r="I38" s="8">
        <f t="shared" si="9"/>
        <v>57</v>
      </c>
      <c r="J38" s="8">
        <f t="shared" si="10"/>
        <v>14.3</v>
      </c>
      <c r="K38" s="8">
        <f t="shared" si="11"/>
        <v>14.5</v>
      </c>
    </row>
    <row r="39" spans="1:11" ht="12.75">
      <c r="A39" s="1">
        <v>16</v>
      </c>
      <c r="B39" s="6">
        <f t="shared" si="4"/>
        <v>81</v>
      </c>
      <c r="C39" s="6">
        <f t="shared" si="5"/>
        <v>49</v>
      </c>
      <c r="D39" s="6">
        <f t="shared" si="6"/>
        <v>6.3</v>
      </c>
      <c r="E39" s="6">
        <f t="shared" si="7"/>
        <v>17</v>
      </c>
      <c r="F39" s="4"/>
      <c r="G39" s="1">
        <v>16</v>
      </c>
      <c r="H39" s="8">
        <f t="shared" si="8"/>
        <v>89</v>
      </c>
      <c r="I39" s="8">
        <f t="shared" si="9"/>
        <v>59</v>
      </c>
      <c r="J39" s="8">
        <f t="shared" si="10"/>
        <v>13.9</v>
      </c>
      <c r="K39" s="8">
        <f t="shared" si="11"/>
        <v>18.5</v>
      </c>
    </row>
    <row r="40" spans="1:11" ht="12.75">
      <c r="A40" s="1">
        <v>17</v>
      </c>
      <c r="B40" s="6">
        <f t="shared" si="4"/>
        <v>82</v>
      </c>
      <c r="C40" s="6">
        <f t="shared" si="5"/>
        <v>49</v>
      </c>
      <c r="D40" s="6">
        <f t="shared" si="6"/>
        <v>6</v>
      </c>
      <c r="E40" s="6">
        <f t="shared" si="7"/>
        <v>17.5</v>
      </c>
      <c r="F40" s="4"/>
      <c r="G40" s="1">
        <v>17</v>
      </c>
      <c r="H40" s="8">
        <f t="shared" si="8"/>
        <v>90</v>
      </c>
      <c r="I40" s="8">
        <f t="shared" si="9"/>
        <v>59</v>
      </c>
      <c r="J40" s="8">
        <f t="shared" si="10"/>
        <v>13.6</v>
      </c>
      <c r="K40" s="8">
        <f t="shared" si="11"/>
        <v>19</v>
      </c>
    </row>
    <row r="41" spans="1:11" ht="12.75">
      <c r="A41" s="1">
        <v>18</v>
      </c>
      <c r="B41" s="6">
        <f t="shared" si="4"/>
        <v>84</v>
      </c>
      <c r="C41" s="6">
        <f t="shared" si="5"/>
        <v>52</v>
      </c>
      <c r="D41" s="6">
        <f t="shared" si="6"/>
        <v>5.5</v>
      </c>
      <c r="E41" s="6">
        <f t="shared" si="7"/>
        <v>16.5</v>
      </c>
      <c r="F41" s="4"/>
      <c r="G41" s="1">
        <v>18</v>
      </c>
      <c r="H41" s="8">
        <f t="shared" si="8"/>
        <v>92</v>
      </c>
      <c r="I41" s="8">
        <f t="shared" si="9"/>
        <v>62</v>
      </c>
      <c r="J41" s="8">
        <f t="shared" si="10"/>
        <v>13.1</v>
      </c>
      <c r="K41" s="8">
        <f t="shared" si="11"/>
        <v>18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38</v>
      </c>
      <c r="B43" s="11"/>
      <c r="C43" s="11"/>
      <c r="D43" s="11"/>
      <c r="E43" s="11"/>
      <c r="G43" s="11" t="s">
        <v>39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24" t="s">
        <v>89</v>
      </c>
      <c r="N44" s="25"/>
      <c r="O44" s="25"/>
      <c r="P44" s="25"/>
      <c r="Q44" s="25"/>
      <c r="R44" s="25"/>
      <c r="S44" s="26"/>
    </row>
    <row r="45" spans="1:19" ht="12.75">
      <c r="A45" s="1">
        <v>1</v>
      </c>
      <c r="B45" s="6">
        <f>B24+5.5</f>
        <v>66.5</v>
      </c>
      <c r="C45" s="6">
        <f>C3+4</f>
        <v>35</v>
      </c>
      <c r="D45" s="6">
        <f>D3-3.2</f>
        <v>12.8</v>
      </c>
      <c r="E45" s="6">
        <f>E24+1.5</f>
        <v>10.5</v>
      </c>
      <c r="F45" s="4"/>
      <c r="G45" s="1">
        <v>1</v>
      </c>
      <c r="H45" s="6">
        <f>B45+6</f>
        <v>72.5</v>
      </c>
      <c r="I45" s="6">
        <f>C45-2</f>
        <v>33</v>
      </c>
      <c r="J45" s="6">
        <f>D45+3.8</f>
        <v>16.6</v>
      </c>
      <c r="K45" s="6">
        <f>E45-2.5</f>
        <v>8</v>
      </c>
      <c r="L45" s="4"/>
      <c r="M45" s="27"/>
      <c r="N45" s="28"/>
      <c r="O45" s="28"/>
      <c r="P45" s="28"/>
      <c r="Q45" s="28"/>
      <c r="R45" s="28"/>
      <c r="S45" s="29"/>
    </row>
    <row r="46" spans="1:19" ht="12.75">
      <c r="A46" s="1">
        <v>2</v>
      </c>
      <c r="B46" s="6">
        <f aca="true" t="shared" si="12" ref="B46:B62">B25+5.5</f>
        <v>67.5</v>
      </c>
      <c r="C46" s="6">
        <f aca="true" t="shared" si="13" ref="C46:C62">C4+4</f>
        <v>37</v>
      </c>
      <c r="D46" s="6">
        <f aca="true" t="shared" si="14" ref="D46:D62">D4-3.2</f>
        <v>9.100000000000001</v>
      </c>
      <c r="E46" s="6">
        <f aca="true" t="shared" si="15" ref="E46:E62">E25+1.5</f>
        <v>12</v>
      </c>
      <c r="F46" s="4"/>
      <c r="G46" s="1">
        <v>2</v>
      </c>
      <c r="H46" s="6">
        <f aca="true" t="shared" si="16" ref="H46:H62">B46+6</f>
        <v>73.5</v>
      </c>
      <c r="I46" s="6">
        <f aca="true" t="shared" si="17" ref="I46:I62">C46-2</f>
        <v>35</v>
      </c>
      <c r="J46" s="6">
        <f aca="true" t="shared" si="18" ref="J46:J62">D46+3.8</f>
        <v>12.900000000000002</v>
      </c>
      <c r="K46" s="6">
        <f aca="true" t="shared" si="19" ref="K46:K62">E46-2.5</f>
        <v>9.5</v>
      </c>
      <c r="L46" s="4"/>
      <c r="M46" s="27"/>
      <c r="N46" s="28"/>
      <c r="O46" s="28"/>
      <c r="P46" s="28"/>
      <c r="Q46" s="28"/>
      <c r="R46" s="28"/>
      <c r="S46" s="29"/>
    </row>
    <row r="47" spans="1:19" ht="12.75">
      <c r="A47" s="1">
        <v>3</v>
      </c>
      <c r="B47" s="6">
        <f t="shared" si="12"/>
        <v>64.5</v>
      </c>
      <c r="C47" s="6">
        <f t="shared" si="13"/>
        <v>39</v>
      </c>
      <c r="D47" s="6">
        <f t="shared" si="14"/>
        <v>11.399999999999999</v>
      </c>
      <c r="E47" s="6">
        <f t="shared" si="15"/>
        <v>10.5</v>
      </c>
      <c r="F47" s="4"/>
      <c r="G47" s="1">
        <v>3</v>
      </c>
      <c r="H47" s="6">
        <f t="shared" si="16"/>
        <v>70.5</v>
      </c>
      <c r="I47" s="6">
        <f t="shared" si="17"/>
        <v>37</v>
      </c>
      <c r="J47" s="6">
        <f t="shared" si="18"/>
        <v>15.2</v>
      </c>
      <c r="K47" s="6">
        <f t="shared" si="19"/>
        <v>8</v>
      </c>
      <c r="L47" s="4"/>
      <c r="M47" s="27"/>
      <c r="N47" s="28"/>
      <c r="O47" s="28"/>
      <c r="P47" s="28"/>
      <c r="Q47" s="28"/>
      <c r="R47" s="28"/>
      <c r="S47" s="29"/>
    </row>
    <row r="48" spans="1:19" ht="12.75">
      <c r="A48" s="1">
        <v>4</v>
      </c>
      <c r="B48" s="6">
        <f t="shared" si="12"/>
        <v>65.5</v>
      </c>
      <c r="C48" s="6">
        <f t="shared" si="13"/>
        <v>40</v>
      </c>
      <c r="D48" s="6">
        <f t="shared" si="14"/>
        <v>8.100000000000001</v>
      </c>
      <c r="E48" s="6">
        <f t="shared" si="15"/>
        <v>12.5</v>
      </c>
      <c r="F48" s="4"/>
      <c r="G48" s="1">
        <v>4</v>
      </c>
      <c r="H48" s="6">
        <f t="shared" si="16"/>
        <v>71.5</v>
      </c>
      <c r="I48" s="6">
        <f t="shared" si="17"/>
        <v>38</v>
      </c>
      <c r="J48" s="6">
        <f t="shared" si="18"/>
        <v>11.900000000000002</v>
      </c>
      <c r="K48" s="6">
        <f t="shared" si="19"/>
        <v>10</v>
      </c>
      <c r="L48" s="4"/>
      <c r="M48" s="27"/>
      <c r="N48" s="28"/>
      <c r="O48" s="28"/>
      <c r="P48" s="28"/>
      <c r="Q48" s="28"/>
      <c r="R48" s="28"/>
      <c r="S48" s="29"/>
    </row>
    <row r="49" spans="1:19" ht="12.75">
      <c r="A49" s="1">
        <v>5</v>
      </c>
      <c r="B49" s="6">
        <f t="shared" si="12"/>
        <v>68.5</v>
      </c>
      <c r="C49" s="6">
        <f t="shared" si="13"/>
        <v>40</v>
      </c>
      <c r="D49" s="6">
        <f t="shared" si="14"/>
        <v>9.8</v>
      </c>
      <c r="E49" s="6">
        <f t="shared" si="15"/>
        <v>13.5</v>
      </c>
      <c r="F49" s="4"/>
      <c r="G49" s="1">
        <v>5</v>
      </c>
      <c r="H49" s="6">
        <f t="shared" si="16"/>
        <v>74.5</v>
      </c>
      <c r="I49" s="6">
        <f t="shared" si="17"/>
        <v>38</v>
      </c>
      <c r="J49" s="6">
        <f t="shared" si="18"/>
        <v>13.600000000000001</v>
      </c>
      <c r="K49" s="6">
        <f t="shared" si="19"/>
        <v>11</v>
      </c>
      <c r="L49" s="4"/>
      <c r="M49" s="27"/>
      <c r="N49" s="28"/>
      <c r="O49" s="28"/>
      <c r="P49" s="28"/>
      <c r="Q49" s="28"/>
      <c r="R49" s="28"/>
      <c r="S49" s="29"/>
    </row>
    <row r="50" spans="1:19" ht="12.75">
      <c r="A50" s="1">
        <v>6</v>
      </c>
      <c r="B50" s="6">
        <f t="shared" si="12"/>
        <v>69.5</v>
      </c>
      <c r="C50" s="6">
        <f t="shared" si="13"/>
        <v>42</v>
      </c>
      <c r="D50" s="6">
        <f t="shared" si="14"/>
        <v>9.3</v>
      </c>
      <c r="E50" s="6">
        <f t="shared" si="15"/>
        <v>14.5</v>
      </c>
      <c r="F50" s="4"/>
      <c r="G50" s="1">
        <v>6</v>
      </c>
      <c r="H50" s="6">
        <f t="shared" si="16"/>
        <v>75.5</v>
      </c>
      <c r="I50" s="6">
        <f t="shared" si="17"/>
        <v>40</v>
      </c>
      <c r="J50" s="6">
        <f t="shared" si="18"/>
        <v>13.100000000000001</v>
      </c>
      <c r="K50" s="6">
        <f t="shared" si="19"/>
        <v>12</v>
      </c>
      <c r="L50" s="4"/>
      <c r="M50" s="27"/>
      <c r="N50" s="28"/>
      <c r="O50" s="28"/>
      <c r="P50" s="28"/>
      <c r="Q50" s="28"/>
      <c r="R50" s="28"/>
      <c r="S50" s="29"/>
    </row>
    <row r="51" spans="1:19" ht="13.5" thickBot="1">
      <c r="A51" s="1">
        <v>7</v>
      </c>
      <c r="B51" s="6">
        <f t="shared" si="12"/>
        <v>71.5</v>
      </c>
      <c r="C51" s="6">
        <f t="shared" si="13"/>
        <v>44</v>
      </c>
      <c r="D51" s="6">
        <f t="shared" si="14"/>
        <v>7.8</v>
      </c>
      <c r="E51" s="6">
        <f t="shared" si="15"/>
        <v>13</v>
      </c>
      <c r="F51" s="4"/>
      <c r="G51" s="1">
        <v>7</v>
      </c>
      <c r="H51" s="6">
        <f t="shared" si="16"/>
        <v>77.5</v>
      </c>
      <c r="I51" s="6">
        <f t="shared" si="17"/>
        <v>42</v>
      </c>
      <c r="J51" s="6">
        <f t="shared" si="18"/>
        <v>11.6</v>
      </c>
      <c r="K51" s="6">
        <f t="shared" si="19"/>
        <v>10.5</v>
      </c>
      <c r="L51" s="4"/>
      <c r="M51" s="30"/>
      <c r="N51" s="31"/>
      <c r="O51" s="31"/>
      <c r="P51" s="31"/>
      <c r="Q51" s="31"/>
      <c r="R51" s="31"/>
      <c r="S51" s="32"/>
    </row>
    <row r="52" spans="1:12" ht="12.75">
      <c r="A52" s="1">
        <v>8</v>
      </c>
      <c r="B52" s="6">
        <f t="shared" si="12"/>
        <v>66.5</v>
      </c>
      <c r="C52" s="6">
        <f t="shared" si="13"/>
        <v>45</v>
      </c>
      <c r="D52" s="6">
        <f t="shared" si="14"/>
        <v>8.3</v>
      </c>
      <c r="E52" s="6">
        <f t="shared" si="15"/>
        <v>15.5</v>
      </c>
      <c r="F52" s="4"/>
      <c r="G52" s="1">
        <v>8</v>
      </c>
      <c r="H52" s="6">
        <f t="shared" si="16"/>
        <v>72.5</v>
      </c>
      <c r="I52" s="6">
        <f t="shared" si="17"/>
        <v>43</v>
      </c>
      <c r="J52" s="6">
        <f t="shared" si="18"/>
        <v>12.100000000000001</v>
      </c>
      <c r="K52" s="6">
        <f t="shared" si="19"/>
        <v>13</v>
      </c>
      <c r="L52" s="4"/>
    </row>
    <row r="53" spans="1:12" ht="12.75">
      <c r="A53" s="1">
        <v>9</v>
      </c>
      <c r="B53" s="6">
        <f t="shared" si="12"/>
        <v>74.5</v>
      </c>
      <c r="C53" s="6">
        <f t="shared" si="13"/>
        <v>49</v>
      </c>
      <c r="D53" s="6">
        <f t="shared" si="14"/>
        <v>6.8</v>
      </c>
      <c r="E53" s="6">
        <f t="shared" si="15"/>
        <v>13.5</v>
      </c>
      <c r="F53" s="4"/>
      <c r="G53" s="1">
        <v>9</v>
      </c>
      <c r="H53" s="6">
        <f t="shared" si="16"/>
        <v>80.5</v>
      </c>
      <c r="I53" s="6">
        <f t="shared" si="17"/>
        <v>47</v>
      </c>
      <c r="J53" s="6">
        <f t="shared" si="18"/>
        <v>10.6</v>
      </c>
      <c r="K53" s="6">
        <f t="shared" si="19"/>
        <v>11</v>
      </c>
      <c r="L53" s="4"/>
    </row>
    <row r="54" spans="1:12" ht="12.75">
      <c r="A54" s="1">
        <v>10</v>
      </c>
      <c r="B54" s="6">
        <f t="shared" si="12"/>
        <v>75.5</v>
      </c>
      <c r="C54" s="6">
        <f t="shared" si="13"/>
        <v>49</v>
      </c>
      <c r="D54" s="6">
        <f t="shared" si="14"/>
        <v>5.8</v>
      </c>
      <c r="E54" s="6">
        <f t="shared" si="15"/>
        <v>17.5</v>
      </c>
      <c r="F54" s="4"/>
      <c r="G54" s="1">
        <v>10</v>
      </c>
      <c r="H54" s="6">
        <f t="shared" si="16"/>
        <v>81.5</v>
      </c>
      <c r="I54" s="6">
        <f t="shared" si="17"/>
        <v>47</v>
      </c>
      <c r="J54" s="6">
        <f t="shared" si="18"/>
        <v>9.6</v>
      </c>
      <c r="K54" s="6">
        <f t="shared" si="19"/>
        <v>15</v>
      </c>
      <c r="L54" s="4"/>
    </row>
    <row r="55" spans="1:12" ht="12.75">
      <c r="A55" s="1">
        <v>11</v>
      </c>
      <c r="B55" s="6">
        <f t="shared" si="12"/>
        <v>76.5</v>
      </c>
      <c r="C55" s="6">
        <f t="shared" si="13"/>
        <v>50</v>
      </c>
      <c r="D55" s="6">
        <f t="shared" si="14"/>
        <v>4.8</v>
      </c>
      <c r="E55" s="6">
        <f t="shared" si="15"/>
        <v>16</v>
      </c>
      <c r="F55" s="4"/>
      <c r="G55" s="1">
        <v>11</v>
      </c>
      <c r="H55" s="6">
        <f t="shared" si="16"/>
        <v>82.5</v>
      </c>
      <c r="I55" s="6">
        <f t="shared" si="17"/>
        <v>48</v>
      </c>
      <c r="J55" s="6">
        <f t="shared" si="18"/>
        <v>8.6</v>
      </c>
      <c r="K55" s="6">
        <f t="shared" si="19"/>
        <v>13.5</v>
      </c>
      <c r="L55" s="4"/>
    </row>
    <row r="56" spans="1:12" ht="12.75">
      <c r="A56" s="1">
        <v>12</v>
      </c>
      <c r="B56" s="6">
        <f t="shared" si="12"/>
        <v>78.5</v>
      </c>
      <c r="C56" s="6">
        <f t="shared" si="13"/>
        <v>52</v>
      </c>
      <c r="D56" s="6">
        <f t="shared" si="14"/>
        <v>4.3</v>
      </c>
      <c r="E56" s="6">
        <f t="shared" si="15"/>
        <v>15.5</v>
      </c>
      <c r="F56" s="4"/>
      <c r="G56" s="1">
        <v>12</v>
      </c>
      <c r="H56" s="6">
        <f t="shared" si="16"/>
        <v>84.5</v>
      </c>
      <c r="I56" s="6">
        <f t="shared" si="17"/>
        <v>50</v>
      </c>
      <c r="J56" s="6">
        <f t="shared" si="18"/>
        <v>8.1</v>
      </c>
      <c r="K56" s="6">
        <f t="shared" si="19"/>
        <v>13</v>
      </c>
      <c r="L56" s="4"/>
    </row>
    <row r="57" spans="1:12" ht="12.75">
      <c r="A57" s="1">
        <v>13</v>
      </c>
      <c r="B57" s="6">
        <f t="shared" si="12"/>
        <v>79.5</v>
      </c>
      <c r="C57" s="6">
        <f t="shared" si="13"/>
        <v>51</v>
      </c>
      <c r="D57" s="6">
        <f t="shared" si="14"/>
        <v>3.3</v>
      </c>
      <c r="E57" s="6">
        <f t="shared" si="15"/>
        <v>13.5</v>
      </c>
      <c r="F57" s="4"/>
      <c r="G57" s="1">
        <v>13</v>
      </c>
      <c r="H57" s="6">
        <f t="shared" si="16"/>
        <v>85.5</v>
      </c>
      <c r="I57" s="6">
        <f t="shared" si="17"/>
        <v>49</v>
      </c>
      <c r="J57" s="6">
        <f t="shared" si="18"/>
        <v>7.1</v>
      </c>
      <c r="K57" s="6">
        <f t="shared" si="19"/>
        <v>11</v>
      </c>
      <c r="L57" s="4"/>
    </row>
    <row r="58" spans="1:12" ht="12.75">
      <c r="A58" s="1">
        <v>14</v>
      </c>
      <c r="B58" s="6">
        <f t="shared" si="12"/>
        <v>84.5</v>
      </c>
      <c r="C58" s="6">
        <f t="shared" si="13"/>
        <v>54</v>
      </c>
      <c r="D58" s="6">
        <f t="shared" si="14"/>
        <v>2.8</v>
      </c>
      <c r="E58" s="6">
        <f t="shared" si="15"/>
        <v>14.5</v>
      </c>
      <c r="F58" s="4"/>
      <c r="G58" s="1">
        <v>14</v>
      </c>
      <c r="H58" s="6">
        <f t="shared" si="16"/>
        <v>90.5</v>
      </c>
      <c r="I58" s="6">
        <f t="shared" si="17"/>
        <v>52</v>
      </c>
      <c r="J58" s="6">
        <f t="shared" si="18"/>
        <v>6.6</v>
      </c>
      <c r="K58" s="6">
        <f t="shared" si="19"/>
        <v>12</v>
      </c>
      <c r="L58" s="4"/>
    </row>
    <row r="59" spans="1:12" ht="12.75">
      <c r="A59" s="1">
        <v>15</v>
      </c>
      <c r="B59" s="6">
        <f t="shared" si="12"/>
        <v>81.5</v>
      </c>
      <c r="C59" s="6">
        <f t="shared" si="13"/>
        <v>53</v>
      </c>
      <c r="D59" s="6">
        <f t="shared" si="14"/>
        <v>3</v>
      </c>
      <c r="E59" s="6">
        <f t="shared" si="15"/>
        <v>14.5</v>
      </c>
      <c r="F59" s="4"/>
      <c r="G59" s="1">
        <v>15</v>
      </c>
      <c r="H59" s="6">
        <f t="shared" si="16"/>
        <v>87.5</v>
      </c>
      <c r="I59" s="6">
        <f t="shared" si="17"/>
        <v>51</v>
      </c>
      <c r="J59" s="6">
        <f t="shared" si="18"/>
        <v>6.8</v>
      </c>
      <c r="K59" s="6">
        <f t="shared" si="19"/>
        <v>12</v>
      </c>
      <c r="L59" s="4"/>
    </row>
    <row r="60" spans="1:12" ht="12.75">
      <c r="A60" s="1">
        <v>16</v>
      </c>
      <c r="B60" s="6">
        <f t="shared" si="12"/>
        <v>86.5</v>
      </c>
      <c r="C60" s="6">
        <f t="shared" si="13"/>
        <v>55</v>
      </c>
      <c r="D60" s="6">
        <f t="shared" si="14"/>
        <v>2.5999999999999996</v>
      </c>
      <c r="E60" s="6">
        <f t="shared" si="15"/>
        <v>18.5</v>
      </c>
      <c r="F60" s="4"/>
      <c r="G60" s="1">
        <v>16</v>
      </c>
      <c r="H60" s="6">
        <f t="shared" si="16"/>
        <v>92.5</v>
      </c>
      <c r="I60" s="6">
        <f t="shared" si="17"/>
        <v>53</v>
      </c>
      <c r="J60" s="6">
        <f t="shared" si="18"/>
        <v>6.3999999999999995</v>
      </c>
      <c r="K60" s="6">
        <f t="shared" si="19"/>
        <v>16</v>
      </c>
      <c r="L60" s="4"/>
    </row>
    <row r="61" spans="1:12" ht="12.75">
      <c r="A61" s="1">
        <v>17</v>
      </c>
      <c r="B61" s="6">
        <f t="shared" si="12"/>
        <v>87.5</v>
      </c>
      <c r="C61" s="6">
        <f t="shared" si="13"/>
        <v>55</v>
      </c>
      <c r="D61" s="6">
        <f t="shared" si="14"/>
        <v>2.3</v>
      </c>
      <c r="E61" s="6">
        <f t="shared" si="15"/>
        <v>19</v>
      </c>
      <c r="F61" s="4"/>
      <c r="G61" s="1">
        <v>17</v>
      </c>
      <c r="H61" s="6">
        <f t="shared" si="16"/>
        <v>93.5</v>
      </c>
      <c r="I61" s="6">
        <f t="shared" si="17"/>
        <v>53</v>
      </c>
      <c r="J61" s="6">
        <f t="shared" si="18"/>
        <v>6.1</v>
      </c>
      <c r="K61" s="6">
        <f t="shared" si="19"/>
        <v>16.5</v>
      </c>
      <c r="L61" s="4"/>
    </row>
    <row r="62" spans="1:12" ht="12.75">
      <c r="A62" s="1">
        <v>18</v>
      </c>
      <c r="B62" s="6">
        <f t="shared" si="12"/>
        <v>89.5</v>
      </c>
      <c r="C62" s="6">
        <f t="shared" si="13"/>
        <v>58</v>
      </c>
      <c r="D62" s="6">
        <f t="shared" si="14"/>
        <v>1.7999999999999998</v>
      </c>
      <c r="E62" s="6">
        <f t="shared" si="15"/>
        <v>18</v>
      </c>
      <c r="F62" s="4"/>
      <c r="G62" s="1">
        <v>18</v>
      </c>
      <c r="H62" s="6">
        <f t="shared" si="16"/>
        <v>95.5</v>
      </c>
      <c r="I62" s="6">
        <f t="shared" si="17"/>
        <v>56</v>
      </c>
      <c r="J62" s="6">
        <f t="shared" si="18"/>
        <v>5.6</v>
      </c>
      <c r="K62" s="6">
        <f t="shared" si="19"/>
        <v>15.5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39"/>
  </sheetPr>
  <dimension ref="A1:S63"/>
  <sheetViews>
    <sheetView workbookViewId="0" topLeftCell="A34">
      <selection activeCell="M44" sqref="M44:S51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37</v>
      </c>
      <c r="C1" s="11"/>
      <c r="D1" s="11"/>
      <c r="E1" s="11"/>
      <c r="F1" s="3"/>
      <c r="G1" s="11" t="s">
        <v>36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24" t="s">
        <v>89</v>
      </c>
      <c r="N2" s="25"/>
      <c r="O2" s="25"/>
      <c r="P2" s="25"/>
      <c r="Q2" s="25"/>
      <c r="R2" s="25"/>
      <c r="S2" s="26"/>
    </row>
    <row r="3" spans="1:19" ht="12.75">
      <c r="A3" s="1">
        <v>1</v>
      </c>
      <c r="B3" s="6">
        <f>H3-5</f>
        <v>61</v>
      </c>
      <c r="C3" s="6">
        <v>32</v>
      </c>
      <c r="D3" s="8">
        <v>17</v>
      </c>
      <c r="E3" s="6">
        <v>9</v>
      </c>
      <c r="F3" s="4"/>
      <c r="G3" s="1">
        <v>1</v>
      </c>
      <c r="H3" s="8">
        <v>66</v>
      </c>
      <c r="I3" s="8">
        <f>C3+3</f>
        <v>35</v>
      </c>
      <c r="J3" s="8">
        <f>D3+3.2</f>
        <v>20.2</v>
      </c>
      <c r="K3" s="6">
        <f>E3+2.5</f>
        <v>11.5</v>
      </c>
      <c r="M3" s="27"/>
      <c r="N3" s="28"/>
      <c r="O3" s="28"/>
      <c r="P3" s="28"/>
      <c r="Q3" s="28"/>
      <c r="R3" s="28"/>
      <c r="S3" s="29"/>
    </row>
    <row r="4" spans="1:19" ht="12.75">
      <c r="A4" s="1">
        <v>2</v>
      </c>
      <c r="B4" s="6">
        <f aca="true" t="shared" si="0" ref="B4:B20">H4-5</f>
        <v>62</v>
      </c>
      <c r="C4" s="6">
        <v>33</v>
      </c>
      <c r="D4" s="8">
        <v>11.5</v>
      </c>
      <c r="E4" s="6">
        <v>8.5</v>
      </c>
      <c r="F4" s="4"/>
      <c r="G4" s="1">
        <v>2</v>
      </c>
      <c r="H4" s="8">
        <v>67</v>
      </c>
      <c r="I4" s="8">
        <f aca="true" t="shared" si="1" ref="I4:I20">C4+3</f>
        <v>36</v>
      </c>
      <c r="J4" s="8">
        <f aca="true" t="shared" si="2" ref="J4:J20">D4+3.2</f>
        <v>14.7</v>
      </c>
      <c r="K4" s="6">
        <f aca="true" t="shared" si="3" ref="K4:K20">E4+2.5</f>
        <v>11</v>
      </c>
      <c r="M4" s="27"/>
      <c r="N4" s="28"/>
      <c r="O4" s="28"/>
      <c r="P4" s="28"/>
      <c r="Q4" s="28"/>
      <c r="R4" s="28"/>
      <c r="S4" s="29"/>
    </row>
    <row r="5" spans="1:19" ht="12.75">
      <c r="A5" s="1">
        <v>3</v>
      </c>
      <c r="B5" s="6">
        <f t="shared" si="0"/>
        <v>54</v>
      </c>
      <c r="C5" s="6">
        <v>34</v>
      </c>
      <c r="D5" s="8">
        <v>13.5</v>
      </c>
      <c r="E5" s="6">
        <v>10</v>
      </c>
      <c r="F5" s="4"/>
      <c r="G5" s="1">
        <v>3</v>
      </c>
      <c r="H5" s="8">
        <v>59</v>
      </c>
      <c r="I5" s="8">
        <f t="shared" si="1"/>
        <v>37</v>
      </c>
      <c r="J5" s="8">
        <f t="shared" si="2"/>
        <v>16.7</v>
      </c>
      <c r="K5" s="6">
        <f t="shared" si="3"/>
        <v>12.5</v>
      </c>
      <c r="M5" s="27"/>
      <c r="N5" s="28"/>
      <c r="O5" s="28"/>
      <c r="P5" s="28"/>
      <c r="Q5" s="28"/>
      <c r="R5" s="28"/>
      <c r="S5" s="29"/>
    </row>
    <row r="6" spans="1:19" ht="12.75">
      <c r="A6" s="1">
        <v>4</v>
      </c>
      <c r="B6" s="6">
        <f t="shared" si="0"/>
        <v>59</v>
      </c>
      <c r="C6" s="6">
        <v>36</v>
      </c>
      <c r="D6" s="8">
        <v>11.3</v>
      </c>
      <c r="E6" s="6">
        <v>9</v>
      </c>
      <c r="F6" s="4"/>
      <c r="G6" s="1">
        <v>4</v>
      </c>
      <c r="H6" s="8">
        <v>64</v>
      </c>
      <c r="I6" s="8">
        <f t="shared" si="1"/>
        <v>39</v>
      </c>
      <c r="J6" s="8">
        <f t="shared" si="2"/>
        <v>14.5</v>
      </c>
      <c r="K6" s="6">
        <f t="shared" si="3"/>
        <v>11.5</v>
      </c>
      <c r="M6" s="27"/>
      <c r="N6" s="28"/>
      <c r="O6" s="28"/>
      <c r="P6" s="28"/>
      <c r="Q6" s="28"/>
      <c r="R6" s="28"/>
      <c r="S6" s="29"/>
    </row>
    <row r="7" spans="1:19" ht="12.75">
      <c r="A7" s="1">
        <v>5</v>
      </c>
      <c r="B7" s="6">
        <f t="shared" si="0"/>
        <v>62</v>
      </c>
      <c r="C7" s="6">
        <v>36</v>
      </c>
      <c r="D7" s="8">
        <v>13</v>
      </c>
      <c r="E7" s="6">
        <v>10</v>
      </c>
      <c r="F7" s="4"/>
      <c r="G7" s="1">
        <v>5</v>
      </c>
      <c r="H7" s="8">
        <v>67</v>
      </c>
      <c r="I7" s="8">
        <f t="shared" si="1"/>
        <v>39</v>
      </c>
      <c r="J7" s="8">
        <f t="shared" si="2"/>
        <v>16.2</v>
      </c>
      <c r="K7" s="6">
        <f t="shared" si="3"/>
        <v>12.5</v>
      </c>
      <c r="M7" s="27"/>
      <c r="N7" s="28"/>
      <c r="O7" s="28"/>
      <c r="P7" s="28"/>
      <c r="Q7" s="28"/>
      <c r="R7" s="28"/>
      <c r="S7" s="29"/>
    </row>
    <row r="8" spans="1:19" ht="12.75">
      <c r="A8" s="1">
        <v>6</v>
      </c>
      <c r="B8" s="6">
        <f t="shared" si="0"/>
        <v>63</v>
      </c>
      <c r="C8" s="6">
        <v>38</v>
      </c>
      <c r="D8" s="8">
        <v>12.5</v>
      </c>
      <c r="E8" s="6">
        <v>12</v>
      </c>
      <c r="F8" s="4"/>
      <c r="G8" s="1">
        <v>6</v>
      </c>
      <c r="H8" s="8">
        <v>68</v>
      </c>
      <c r="I8" s="8">
        <f t="shared" si="1"/>
        <v>41</v>
      </c>
      <c r="J8" s="8">
        <f t="shared" si="2"/>
        <v>15.7</v>
      </c>
      <c r="K8" s="6">
        <f t="shared" si="3"/>
        <v>14.5</v>
      </c>
      <c r="M8" s="27"/>
      <c r="N8" s="28"/>
      <c r="O8" s="28"/>
      <c r="P8" s="28"/>
      <c r="Q8" s="28"/>
      <c r="R8" s="28"/>
      <c r="S8" s="29"/>
    </row>
    <row r="9" spans="1:19" ht="13.5" thickBot="1">
      <c r="A9" s="1">
        <v>7</v>
      </c>
      <c r="B9" s="6">
        <f t="shared" si="0"/>
        <v>65</v>
      </c>
      <c r="C9" s="6">
        <v>42</v>
      </c>
      <c r="D9" s="8">
        <v>11</v>
      </c>
      <c r="E9" s="6">
        <v>9.5</v>
      </c>
      <c r="F9" s="4"/>
      <c r="G9" s="1">
        <v>7</v>
      </c>
      <c r="H9" s="8">
        <v>70</v>
      </c>
      <c r="I9" s="8">
        <f t="shared" si="1"/>
        <v>45</v>
      </c>
      <c r="J9" s="8">
        <f t="shared" si="2"/>
        <v>14.2</v>
      </c>
      <c r="K9" s="6">
        <f t="shared" si="3"/>
        <v>12</v>
      </c>
      <c r="M9" s="30"/>
      <c r="N9" s="31"/>
      <c r="O9" s="31"/>
      <c r="P9" s="31"/>
      <c r="Q9" s="31"/>
      <c r="R9" s="31"/>
      <c r="S9" s="32"/>
    </row>
    <row r="10" spans="1:11" ht="12.75">
      <c r="A10" s="1">
        <v>8</v>
      </c>
      <c r="B10" s="6">
        <f t="shared" si="0"/>
        <v>60</v>
      </c>
      <c r="C10" s="6">
        <v>41</v>
      </c>
      <c r="D10" s="8">
        <v>11.5</v>
      </c>
      <c r="E10" s="6">
        <v>12</v>
      </c>
      <c r="F10" s="4"/>
      <c r="G10" s="1">
        <v>8</v>
      </c>
      <c r="H10" s="8">
        <v>65</v>
      </c>
      <c r="I10" s="8">
        <f t="shared" si="1"/>
        <v>44</v>
      </c>
      <c r="J10" s="8">
        <f t="shared" si="2"/>
        <v>14.7</v>
      </c>
      <c r="K10" s="6">
        <f t="shared" si="3"/>
        <v>14.5</v>
      </c>
    </row>
    <row r="11" spans="1:11" ht="12.75">
      <c r="A11" s="1">
        <v>9</v>
      </c>
      <c r="B11" s="6">
        <f t="shared" si="0"/>
        <v>68</v>
      </c>
      <c r="C11" s="6">
        <v>45</v>
      </c>
      <c r="D11" s="8">
        <v>10</v>
      </c>
      <c r="E11" s="6">
        <v>10</v>
      </c>
      <c r="F11" s="4"/>
      <c r="G11" s="1">
        <v>9</v>
      </c>
      <c r="H11" s="8">
        <v>73</v>
      </c>
      <c r="I11" s="8">
        <f t="shared" si="1"/>
        <v>48</v>
      </c>
      <c r="J11" s="8">
        <f t="shared" si="2"/>
        <v>13.2</v>
      </c>
      <c r="K11" s="6">
        <f t="shared" si="3"/>
        <v>12.5</v>
      </c>
    </row>
    <row r="12" spans="1:11" ht="12.75">
      <c r="A12" s="1">
        <v>10</v>
      </c>
      <c r="B12" s="6">
        <f t="shared" si="0"/>
        <v>69</v>
      </c>
      <c r="C12" s="6">
        <v>45</v>
      </c>
      <c r="D12" s="8">
        <v>9</v>
      </c>
      <c r="E12" s="6">
        <v>14</v>
      </c>
      <c r="F12" s="4"/>
      <c r="G12" s="1">
        <v>10</v>
      </c>
      <c r="H12" s="8">
        <v>74</v>
      </c>
      <c r="I12" s="8">
        <f t="shared" si="1"/>
        <v>48</v>
      </c>
      <c r="J12" s="8">
        <f t="shared" si="2"/>
        <v>12.2</v>
      </c>
      <c r="K12" s="6">
        <f t="shared" si="3"/>
        <v>16.5</v>
      </c>
    </row>
    <row r="13" spans="1:11" ht="12.75">
      <c r="A13" s="1">
        <v>11</v>
      </c>
      <c r="B13" s="6">
        <f t="shared" si="0"/>
        <v>68</v>
      </c>
      <c r="C13" s="6">
        <v>46</v>
      </c>
      <c r="D13" s="8">
        <v>8</v>
      </c>
      <c r="E13" s="6">
        <v>12.5</v>
      </c>
      <c r="F13" s="4"/>
      <c r="G13" s="1">
        <v>11</v>
      </c>
      <c r="H13" s="8">
        <v>73</v>
      </c>
      <c r="I13" s="8">
        <f t="shared" si="1"/>
        <v>49</v>
      </c>
      <c r="J13" s="8">
        <f t="shared" si="2"/>
        <v>11.2</v>
      </c>
      <c r="K13" s="6">
        <f t="shared" si="3"/>
        <v>15</v>
      </c>
    </row>
    <row r="14" spans="1:11" ht="12.75">
      <c r="A14" s="1">
        <v>12</v>
      </c>
      <c r="B14" s="6">
        <f t="shared" si="0"/>
        <v>72</v>
      </c>
      <c r="C14" s="6">
        <v>48</v>
      </c>
      <c r="D14" s="8">
        <v>7.5</v>
      </c>
      <c r="E14" s="6">
        <v>12</v>
      </c>
      <c r="F14" s="4"/>
      <c r="G14" s="1">
        <v>12</v>
      </c>
      <c r="H14" s="8">
        <v>77</v>
      </c>
      <c r="I14" s="8">
        <f t="shared" si="1"/>
        <v>51</v>
      </c>
      <c r="J14" s="8">
        <f t="shared" si="2"/>
        <v>10.7</v>
      </c>
      <c r="K14" s="6">
        <f t="shared" si="3"/>
        <v>14.5</v>
      </c>
    </row>
    <row r="15" spans="1:11" ht="12.75">
      <c r="A15" s="1">
        <v>13</v>
      </c>
      <c r="B15" s="6">
        <f t="shared" si="0"/>
        <v>73</v>
      </c>
      <c r="C15" s="6">
        <v>47</v>
      </c>
      <c r="D15" s="8">
        <v>6.5</v>
      </c>
      <c r="E15" s="6">
        <v>10</v>
      </c>
      <c r="F15" s="4"/>
      <c r="G15" s="1">
        <v>13</v>
      </c>
      <c r="H15" s="8">
        <v>78</v>
      </c>
      <c r="I15" s="8">
        <f t="shared" si="1"/>
        <v>50</v>
      </c>
      <c r="J15" s="8">
        <f t="shared" si="2"/>
        <v>9.7</v>
      </c>
      <c r="K15" s="6">
        <f t="shared" si="3"/>
        <v>12.5</v>
      </c>
    </row>
    <row r="16" spans="1:11" ht="12.75">
      <c r="A16" s="1">
        <v>14</v>
      </c>
      <c r="B16" s="6">
        <f t="shared" si="0"/>
        <v>78</v>
      </c>
      <c r="C16" s="6">
        <v>50</v>
      </c>
      <c r="D16" s="8">
        <v>6</v>
      </c>
      <c r="E16" s="6">
        <v>12</v>
      </c>
      <c r="F16" s="4"/>
      <c r="G16" s="1">
        <v>14</v>
      </c>
      <c r="H16" s="8">
        <v>83</v>
      </c>
      <c r="I16" s="8">
        <f t="shared" si="1"/>
        <v>53</v>
      </c>
      <c r="J16" s="8">
        <f t="shared" si="2"/>
        <v>9.2</v>
      </c>
      <c r="K16" s="6">
        <f t="shared" si="3"/>
        <v>14.5</v>
      </c>
    </row>
    <row r="17" spans="1:11" ht="12.75">
      <c r="A17" s="1">
        <v>15</v>
      </c>
      <c r="B17" s="6">
        <f t="shared" si="0"/>
        <v>75</v>
      </c>
      <c r="C17" s="6">
        <v>49</v>
      </c>
      <c r="D17" s="8">
        <v>6.2</v>
      </c>
      <c r="E17" s="6">
        <v>11</v>
      </c>
      <c r="F17" s="4"/>
      <c r="G17" s="1">
        <v>15</v>
      </c>
      <c r="H17" s="8">
        <v>80</v>
      </c>
      <c r="I17" s="8">
        <f t="shared" si="1"/>
        <v>52</v>
      </c>
      <c r="J17" s="8">
        <f t="shared" si="2"/>
        <v>9.4</v>
      </c>
      <c r="K17" s="6">
        <f t="shared" si="3"/>
        <v>13.5</v>
      </c>
    </row>
    <row r="18" spans="1:11" ht="12.75">
      <c r="A18" s="1">
        <v>16</v>
      </c>
      <c r="B18" s="6">
        <f t="shared" si="0"/>
        <v>80</v>
      </c>
      <c r="C18" s="6">
        <v>51</v>
      </c>
      <c r="D18" s="8">
        <v>5.8</v>
      </c>
      <c r="E18" s="6">
        <v>15</v>
      </c>
      <c r="F18" s="4"/>
      <c r="G18" s="1">
        <v>16</v>
      </c>
      <c r="H18" s="8">
        <v>85</v>
      </c>
      <c r="I18" s="8">
        <f t="shared" si="1"/>
        <v>54</v>
      </c>
      <c r="J18" s="8">
        <f t="shared" si="2"/>
        <v>9</v>
      </c>
      <c r="K18" s="6">
        <f t="shared" si="3"/>
        <v>17.5</v>
      </c>
    </row>
    <row r="19" spans="1:11" ht="12.75">
      <c r="A19" s="1">
        <v>17</v>
      </c>
      <c r="B19" s="6">
        <f t="shared" si="0"/>
        <v>81</v>
      </c>
      <c r="C19" s="6">
        <v>51</v>
      </c>
      <c r="D19" s="8">
        <v>5.5</v>
      </c>
      <c r="E19" s="6">
        <v>15.5</v>
      </c>
      <c r="F19" s="4"/>
      <c r="G19" s="1">
        <v>17</v>
      </c>
      <c r="H19" s="8">
        <v>86</v>
      </c>
      <c r="I19" s="8">
        <f t="shared" si="1"/>
        <v>54</v>
      </c>
      <c r="J19" s="8">
        <f t="shared" si="2"/>
        <v>8.7</v>
      </c>
      <c r="K19" s="6">
        <f t="shared" si="3"/>
        <v>18</v>
      </c>
    </row>
    <row r="20" spans="1:11" ht="12.75">
      <c r="A20" s="1">
        <v>18</v>
      </c>
      <c r="B20" s="6">
        <f t="shared" si="0"/>
        <v>83</v>
      </c>
      <c r="C20" s="6">
        <v>54</v>
      </c>
      <c r="D20" s="8">
        <v>5</v>
      </c>
      <c r="E20" s="6">
        <v>14.5</v>
      </c>
      <c r="F20" s="4"/>
      <c r="G20" s="1">
        <v>18</v>
      </c>
      <c r="H20" s="8">
        <v>88</v>
      </c>
      <c r="I20" s="8">
        <f t="shared" si="1"/>
        <v>57</v>
      </c>
      <c r="J20" s="8">
        <f t="shared" si="2"/>
        <v>8.2</v>
      </c>
      <c r="K20" s="6">
        <f t="shared" si="3"/>
        <v>17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43</v>
      </c>
      <c r="B22" s="11"/>
      <c r="C22" s="11"/>
      <c r="D22" s="11"/>
      <c r="E22" s="11"/>
      <c r="G22" s="11" t="s">
        <v>44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24" t="s">
        <v>89</v>
      </c>
      <c r="N23" s="25"/>
      <c r="O23" s="25"/>
      <c r="P23" s="25"/>
      <c r="Q23" s="25"/>
      <c r="R23" s="25"/>
      <c r="S23" s="26"/>
    </row>
    <row r="24" spans="1:19" ht="12.75">
      <c r="A24" s="1">
        <v>1</v>
      </c>
      <c r="B24" s="6">
        <f>B3+3</f>
        <v>64</v>
      </c>
      <c r="C24" s="6">
        <f>C3-3</f>
        <v>29</v>
      </c>
      <c r="D24" s="6">
        <f>D3+1.5</f>
        <v>18.5</v>
      </c>
      <c r="E24" s="6">
        <f>E3+2</f>
        <v>11</v>
      </c>
      <c r="F24" s="4"/>
      <c r="G24" s="1">
        <v>1</v>
      </c>
      <c r="H24" s="8">
        <f>H3+3</f>
        <v>69</v>
      </c>
      <c r="I24" s="8">
        <f>I3+5</f>
        <v>40</v>
      </c>
      <c r="J24" s="8">
        <f>J3+2.9</f>
        <v>23.099999999999998</v>
      </c>
      <c r="K24" s="8">
        <f>K3+2.5</f>
        <v>14</v>
      </c>
      <c r="M24" s="27"/>
      <c r="N24" s="28"/>
      <c r="O24" s="28"/>
      <c r="P24" s="28"/>
      <c r="Q24" s="28"/>
      <c r="R24" s="28"/>
      <c r="S24" s="29"/>
    </row>
    <row r="25" spans="1:19" ht="12.75">
      <c r="A25" s="1">
        <v>2</v>
      </c>
      <c r="B25" s="6">
        <f aca="true" t="shared" si="4" ref="B25:B41">B4+3</f>
        <v>65</v>
      </c>
      <c r="C25" s="6">
        <f aca="true" t="shared" si="5" ref="C25:C41">C4-3</f>
        <v>30</v>
      </c>
      <c r="D25" s="6">
        <f aca="true" t="shared" si="6" ref="D25:D41">D4+1.5</f>
        <v>13</v>
      </c>
      <c r="E25" s="6">
        <f aca="true" t="shared" si="7" ref="E25:E41">E4+2</f>
        <v>10.5</v>
      </c>
      <c r="F25" s="4"/>
      <c r="G25" s="1">
        <v>2</v>
      </c>
      <c r="H25" s="8">
        <f aca="true" t="shared" si="8" ref="H25:H41">H4+3</f>
        <v>70</v>
      </c>
      <c r="I25" s="8">
        <f aca="true" t="shared" si="9" ref="I25:I41">I4+5</f>
        <v>41</v>
      </c>
      <c r="J25" s="8">
        <f aca="true" t="shared" si="10" ref="J25:J41">J4+2.9</f>
        <v>17.599999999999998</v>
      </c>
      <c r="K25" s="8">
        <f aca="true" t="shared" si="11" ref="K25:K41">K4+2.5</f>
        <v>13.5</v>
      </c>
      <c r="M25" s="27"/>
      <c r="N25" s="28"/>
      <c r="O25" s="28"/>
      <c r="P25" s="28"/>
      <c r="Q25" s="28"/>
      <c r="R25" s="28"/>
      <c r="S25" s="29"/>
    </row>
    <row r="26" spans="1:19" ht="12.75">
      <c r="A26" s="1">
        <v>3</v>
      </c>
      <c r="B26" s="6">
        <f t="shared" si="4"/>
        <v>57</v>
      </c>
      <c r="C26" s="6">
        <f t="shared" si="5"/>
        <v>31</v>
      </c>
      <c r="D26" s="6">
        <f t="shared" si="6"/>
        <v>15</v>
      </c>
      <c r="E26" s="6">
        <f t="shared" si="7"/>
        <v>12</v>
      </c>
      <c r="F26" s="4"/>
      <c r="G26" s="1">
        <v>3</v>
      </c>
      <c r="H26" s="8">
        <f t="shared" si="8"/>
        <v>62</v>
      </c>
      <c r="I26" s="8">
        <f t="shared" si="9"/>
        <v>42</v>
      </c>
      <c r="J26" s="8">
        <f t="shared" si="10"/>
        <v>19.599999999999998</v>
      </c>
      <c r="K26" s="8">
        <f t="shared" si="11"/>
        <v>15</v>
      </c>
      <c r="M26" s="27"/>
      <c r="N26" s="28"/>
      <c r="O26" s="28"/>
      <c r="P26" s="28"/>
      <c r="Q26" s="28"/>
      <c r="R26" s="28"/>
      <c r="S26" s="29"/>
    </row>
    <row r="27" spans="1:19" ht="12.75">
      <c r="A27" s="1">
        <v>4</v>
      </c>
      <c r="B27" s="6">
        <f t="shared" si="4"/>
        <v>62</v>
      </c>
      <c r="C27" s="6">
        <f t="shared" si="5"/>
        <v>33</v>
      </c>
      <c r="D27" s="6">
        <f t="shared" si="6"/>
        <v>12.8</v>
      </c>
      <c r="E27" s="6">
        <f t="shared" si="7"/>
        <v>11</v>
      </c>
      <c r="F27" s="4"/>
      <c r="G27" s="1">
        <v>4</v>
      </c>
      <c r="H27" s="8">
        <f t="shared" si="8"/>
        <v>67</v>
      </c>
      <c r="I27" s="8">
        <f t="shared" si="9"/>
        <v>44</v>
      </c>
      <c r="J27" s="8">
        <f t="shared" si="10"/>
        <v>17.4</v>
      </c>
      <c r="K27" s="8">
        <f t="shared" si="11"/>
        <v>14</v>
      </c>
      <c r="M27" s="27"/>
      <c r="N27" s="28"/>
      <c r="O27" s="28"/>
      <c r="P27" s="28"/>
      <c r="Q27" s="28"/>
      <c r="R27" s="28"/>
      <c r="S27" s="29"/>
    </row>
    <row r="28" spans="1:19" ht="12.75">
      <c r="A28" s="1">
        <v>5</v>
      </c>
      <c r="B28" s="6">
        <f t="shared" si="4"/>
        <v>65</v>
      </c>
      <c r="C28" s="6">
        <f t="shared" si="5"/>
        <v>33</v>
      </c>
      <c r="D28" s="6">
        <f t="shared" si="6"/>
        <v>14.5</v>
      </c>
      <c r="E28" s="6">
        <f t="shared" si="7"/>
        <v>12</v>
      </c>
      <c r="F28" s="4"/>
      <c r="G28" s="1">
        <v>5</v>
      </c>
      <c r="H28" s="8">
        <f t="shared" si="8"/>
        <v>70</v>
      </c>
      <c r="I28" s="8">
        <f t="shared" si="9"/>
        <v>44</v>
      </c>
      <c r="J28" s="8">
        <f t="shared" si="10"/>
        <v>19.099999999999998</v>
      </c>
      <c r="K28" s="8">
        <f t="shared" si="11"/>
        <v>15</v>
      </c>
      <c r="M28" s="27"/>
      <c r="N28" s="28"/>
      <c r="O28" s="28"/>
      <c r="P28" s="28"/>
      <c r="Q28" s="28"/>
      <c r="R28" s="28"/>
      <c r="S28" s="29"/>
    </row>
    <row r="29" spans="1:19" ht="12.75">
      <c r="A29" s="1">
        <v>6</v>
      </c>
      <c r="B29" s="6">
        <f t="shared" si="4"/>
        <v>66</v>
      </c>
      <c r="C29" s="6">
        <f t="shared" si="5"/>
        <v>35</v>
      </c>
      <c r="D29" s="6">
        <f t="shared" si="6"/>
        <v>14</v>
      </c>
      <c r="E29" s="6">
        <f t="shared" si="7"/>
        <v>14</v>
      </c>
      <c r="F29" s="4"/>
      <c r="G29" s="1">
        <v>6</v>
      </c>
      <c r="H29" s="8">
        <f t="shared" si="8"/>
        <v>71</v>
      </c>
      <c r="I29" s="8">
        <f t="shared" si="9"/>
        <v>46</v>
      </c>
      <c r="J29" s="8">
        <f t="shared" si="10"/>
        <v>18.599999999999998</v>
      </c>
      <c r="K29" s="8">
        <f t="shared" si="11"/>
        <v>17</v>
      </c>
      <c r="M29" s="27"/>
      <c r="N29" s="28"/>
      <c r="O29" s="28"/>
      <c r="P29" s="28"/>
      <c r="Q29" s="28"/>
      <c r="R29" s="28"/>
      <c r="S29" s="29"/>
    </row>
    <row r="30" spans="1:19" ht="13.5" thickBot="1">
      <c r="A30" s="1">
        <v>7</v>
      </c>
      <c r="B30" s="6">
        <f t="shared" si="4"/>
        <v>68</v>
      </c>
      <c r="C30" s="6">
        <f t="shared" si="5"/>
        <v>39</v>
      </c>
      <c r="D30" s="6">
        <f t="shared" si="6"/>
        <v>12.5</v>
      </c>
      <c r="E30" s="6">
        <f t="shared" si="7"/>
        <v>11.5</v>
      </c>
      <c r="F30" s="4"/>
      <c r="G30" s="1">
        <v>7</v>
      </c>
      <c r="H30" s="8">
        <f t="shared" si="8"/>
        <v>73</v>
      </c>
      <c r="I30" s="8">
        <f t="shared" si="9"/>
        <v>50</v>
      </c>
      <c r="J30" s="8">
        <f t="shared" si="10"/>
        <v>17.099999999999998</v>
      </c>
      <c r="K30" s="8">
        <f t="shared" si="11"/>
        <v>14.5</v>
      </c>
      <c r="M30" s="30"/>
      <c r="N30" s="31"/>
      <c r="O30" s="31"/>
      <c r="P30" s="31"/>
      <c r="Q30" s="31"/>
      <c r="R30" s="31"/>
      <c r="S30" s="32"/>
    </row>
    <row r="31" spans="1:11" ht="12.75">
      <c r="A31" s="1">
        <v>8</v>
      </c>
      <c r="B31" s="6">
        <f t="shared" si="4"/>
        <v>63</v>
      </c>
      <c r="C31" s="6">
        <f t="shared" si="5"/>
        <v>38</v>
      </c>
      <c r="D31" s="6">
        <f t="shared" si="6"/>
        <v>13</v>
      </c>
      <c r="E31" s="6">
        <f t="shared" si="7"/>
        <v>14</v>
      </c>
      <c r="F31" s="4"/>
      <c r="G31" s="1">
        <v>8</v>
      </c>
      <c r="H31" s="8">
        <f t="shared" si="8"/>
        <v>68</v>
      </c>
      <c r="I31" s="8">
        <f t="shared" si="9"/>
        <v>49</v>
      </c>
      <c r="J31" s="8">
        <f t="shared" si="10"/>
        <v>17.599999999999998</v>
      </c>
      <c r="K31" s="8">
        <f t="shared" si="11"/>
        <v>17</v>
      </c>
    </row>
    <row r="32" spans="1:11" ht="12.75">
      <c r="A32" s="1">
        <v>9</v>
      </c>
      <c r="B32" s="6">
        <f t="shared" si="4"/>
        <v>71</v>
      </c>
      <c r="C32" s="6">
        <f t="shared" si="5"/>
        <v>42</v>
      </c>
      <c r="D32" s="6">
        <f t="shared" si="6"/>
        <v>11.5</v>
      </c>
      <c r="E32" s="6">
        <f t="shared" si="7"/>
        <v>12</v>
      </c>
      <c r="F32" s="4"/>
      <c r="G32" s="1">
        <v>9</v>
      </c>
      <c r="H32" s="8">
        <f t="shared" si="8"/>
        <v>76</v>
      </c>
      <c r="I32" s="8">
        <f t="shared" si="9"/>
        <v>53</v>
      </c>
      <c r="J32" s="8">
        <f t="shared" si="10"/>
        <v>16.099999999999998</v>
      </c>
      <c r="K32" s="8">
        <f t="shared" si="11"/>
        <v>15</v>
      </c>
    </row>
    <row r="33" spans="1:11" ht="12.75">
      <c r="A33" s="1">
        <v>10</v>
      </c>
      <c r="B33" s="6">
        <f t="shared" si="4"/>
        <v>72</v>
      </c>
      <c r="C33" s="6">
        <f t="shared" si="5"/>
        <v>42</v>
      </c>
      <c r="D33" s="6">
        <f t="shared" si="6"/>
        <v>10.5</v>
      </c>
      <c r="E33" s="6">
        <f t="shared" si="7"/>
        <v>16</v>
      </c>
      <c r="F33" s="4"/>
      <c r="G33" s="1">
        <v>10</v>
      </c>
      <c r="H33" s="8">
        <f t="shared" si="8"/>
        <v>77</v>
      </c>
      <c r="I33" s="8">
        <f t="shared" si="9"/>
        <v>53</v>
      </c>
      <c r="J33" s="8">
        <f t="shared" si="10"/>
        <v>15.1</v>
      </c>
      <c r="K33" s="8">
        <f t="shared" si="11"/>
        <v>19</v>
      </c>
    </row>
    <row r="34" spans="1:11" ht="12.75">
      <c r="A34" s="1">
        <v>11</v>
      </c>
      <c r="B34" s="6">
        <f t="shared" si="4"/>
        <v>71</v>
      </c>
      <c r="C34" s="6">
        <f t="shared" si="5"/>
        <v>43</v>
      </c>
      <c r="D34" s="6">
        <f t="shared" si="6"/>
        <v>9.5</v>
      </c>
      <c r="E34" s="6">
        <f t="shared" si="7"/>
        <v>14.5</v>
      </c>
      <c r="F34" s="4"/>
      <c r="G34" s="1">
        <v>11</v>
      </c>
      <c r="H34" s="8">
        <f t="shared" si="8"/>
        <v>76</v>
      </c>
      <c r="I34" s="8">
        <f t="shared" si="9"/>
        <v>54</v>
      </c>
      <c r="J34" s="8">
        <f t="shared" si="10"/>
        <v>14.1</v>
      </c>
      <c r="K34" s="8">
        <f t="shared" si="11"/>
        <v>17.5</v>
      </c>
    </row>
    <row r="35" spans="1:11" ht="12.75">
      <c r="A35" s="1">
        <v>12</v>
      </c>
      <c r="B35" s="6">
        <f t="shared" si="4"/>
        <v>75</v>
      </c>
      <c r="C35" s="6">
        <f t="shared" si="5"/>
        <v>45</v>
      </c>
      <c r="D35" s="6">
        <f t="shared" si="6"/>
        <v>9</v>
      </c>
      <c r="E35" s="6">
        <f t="shared" si="7"/>
        <v>14</v>
      </c>
      <c r="F35" s="4"/>
      <c r="G35" s="1">
        <v>12</v>
      </c>
      <c r="H35" s="8">
        <f t="shared" si="8"/>
        <v>80</v>
      </c>
      <c r="I35" s="8">
        <f t="shared" si="9"/>
        <v>56</v>
      </c>
      <c r="J35" s="8">
        <f t="shared" si="10"/>
        <v>13.6</v>
      </c>
      <c r="K35" s="8">
        <f t="shared" si="11"/>
        <v>17</v>
      </c>
    </row>
    <row r="36" spans="1:11" ht="12.75">
      <c r="A36" s="1">
        <v>13</v>
      </c>
      <c r="B36" s="6">
        <f t="shared" si="4"/>
        <v>76</v>
      </c>
      <c r="C36" s="6">
        <f t="shared" si="5"/>
        <v>44</v>
      </c>
      <c r="D36" s="6">
        <f t="shared" si="6"/>
        <v>8</v>
      </c>
      <c r="E36" s="6">
        <f t="shared" si="7"/>
        <v>12</v>
      </c>
      <c r="F36" s="4"/>
      <c r="G36" s="1">
        <v>13</v>
      </c>
      <c r="H36" s="8">
        <f t="shared" si="8"/>
        <v>81</v>
      </c>
      <c r="I36" s="8">
        <f t="shared" si="9"/>
        <v>55</v>
      </c>
      <c r="J36" s="8">
        <f t="shared" si="10"/>
        <v>12.6</v>
      </c>
      <c r="K36" s="8">
        <f t="shared" si="11"/>
        <v>15</v>
      </c>
    </row>
    <row r="37" spans="1:11" ht="12.75">
      <c r="A37" s="1">
        <v>14</v>
      </c>
      <c r="B37" s="6">
        <f t="shared" si="4"/>
        <v>81</v>
      </c>
      <c r="C37" s="6">
        <f t="shared" si="5"/>
        <v>47</v>
      </c>
      <c r="D37" s="6">
        <f t="shared" si="6"/>
        <v>7.5</v>
      </c>
      <c r="E37" s="6">
        <f t="shared" si="7"/>
        <v>14</v>
      </c>
      <c r="F37" s="4"/>
      <c r="G37" s="1">
        <v>14</v>
      </c>
      <c r="H37" s="8">
        <f t="shared" si="8"/>
        <v>86</v>
      </c>
      <c r="I37" s="8">
        <f t="shared" si="9"/>
        <v>58</v>
      </c>
      <c r="J37" s="8">
        <f t="shared" si="10"/>
        <v>12.1</v>
      </c>
      <c r="K37" s="8">
        <f t="shared" si="11"/>
        <v>17</v>
      </c>
    </row>
    <row r="38" spans="1:11" ht="12.75">
      <c r="A38" s="1">
        <v>15</v>
      </c>
      <c r="B38" s="6">
        <f t="shared" si="4"/>
        <v>78</v>
      </c>
      <c r="C38" s="6">
        <f t="shared" si="5"/>
        <v>46</v>
      </c>
      <c r="D38" s="6">
        <f t="shared" si="6"/>
        <v>7.7</v>
      </c>
      <c r="E38" s="6">
        <f t="shared" si="7"/>
        <v>13</v>
      </c>
      <c r="F38" s="4"/>
      <c r="G38" s="1">
        <v>15</v>
      </c>
      <c r="H38" s="8">
        <f t="shared" si="8"/>
        <v>83</v>
      </c>
      <c r="I38" s="8">
        <f t="shared" si="9"/>
        <v>57</v>
      </c>
      <c r="J38" s="8">
        <f t="shared" si="10"/>
        <v>12.3</v>
      </c>
      <c r="K38" s="8">
        <f t="shared" si="11"/>
        <v>16</v>
      </c>
    </row>
    <row r="39" spans="1:11" ht="12.75">
      <c r="A39" s="1">
        <v>16</v>
      </c>
      <c r="B39" s="6">
        <f t="shared" si="4"/>
        <v>83</v>
      </c>
      <c r="C39" s="6">
        <f t="shared" si="5"/>
        <v>48</v>
      </c>
      <c r="D39" s="6">
        <f t="shared" si="6"/>
        <v>7.3</v>
      </c>
      <c r="E39" s="6">
        <f t="shared" si="7"/>
        <v>17</v>
      </c>
      <c r="F39" s="4"/>
      <c r="G39" s="1">
        <v>16</v>
      </c>
      <c r="H39" s="8">
        <f t="shared" si="8"/>
        <v>88</v>
      </c>
      <c r="I39" s="8">
        <f t="shared" si="9"/>
        <v>59</v>
      </c>
      <c r="J39" s="8">
        <f t="shared" si="10"/>
        <v>11.9</v>
      </c>
      <c r="K39" s="8">
        <f t="shared" si="11"/>
        <v>20</v>
      </c>
    </row>
    <row r="40" spans="1:11" ht="12.75">
      <c r="A40" s="1">
        <v>17</v>
      </c>
      <c r="B40" s="6">
        <f t="shared" si="4"/>
        <v>84</v>
      </c>
      <c r="C40" s="6">
        <f t="shared" si="5"/>
        <v>48</v>
      </c>
      <c r="D40" s="6">
        <f t="shared" si="6"/>
        <v>7</v>
      </c>
      <c r="E40" s="6">
        <f t="shared" si="7"/>
        <v>17.5</v>
      </c>
      <c r="F40" s="4"/>
      <c r="G40" s="1">
        <v>17</v>
      </c>
      <c r="H40" s="8">
        <f t="shared" si="8"/>
        <v>89</v>
      </c>
      <c r="I40" s="8">
        <f t="shared" si="9"/>
        <v>59</v>
      </c>
      <c r="J40" s="8">
        <f t="shared" si="10"/>
        <v>11.6</v>
      </c>
      <c r="K40" s="8">
        <f t="shared" si="11"/>
        <v>20.5</v>
      </c>
    </row>
    <row r="41" spans="1:11" ht="12.75">
      <c r="A41" s="1">
        <v>18</v>
      </c>
      <c r="B41" s="6">
        <f t="shared" si="4"/>
        <v>86</v>
      </c>
      <c r="C41" s="6">
        <f t="shared" si="5"/>
        <v>51</v>
      </c>
      <c r="D41" s="6">
        <f t="shared" si="6"/>
        <v>6.5</v>
      </c>
      <c r="E41" s="6">
        <f t="shared" si="7"/>
        <v>16.5</v>
      </c>
      <c r="F41" s="4"/>
      <c r="G41" s="1">
        <v>18</v>
      </c>
      <c r="H41" s="8">
        <f t="shared" si="8"/>
        <v>91</v>
      </c>
      <c r="I41" s="8">
        <f t="shared" si="9"/>
        <v>62</v>
      </c>
      <c r="J41" s="8">
        <f t="shared" si="10"/>
        <v>11.1</v>
      </c>
      <c r="K41" s="8">
        <f t="shared" si="11"/>
        <v>19.5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45</v>
      </c>
      <c r="B43" s="11"/>
      <c r="C43" s="11"/>
      <c r="D43" s="11"/>
      <c r="E43" s="11"/>
      <c r="G43" s="11" t="s">
        <v>46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24" t="s">
        <v>89</v>
      </c>
      <c r="N44" s="25"/>
      <c r="O44" s="25"/>
      <c r="P44" s="25"/>
      <c r="Q44" s="25"/>
      <c r="R44" s="25"/>
      <c r="S44" s="26"/>
    </row>
    <row r="45" spans="1:19" ht="12.75">
      <c r="A45" s="1">
        <v>1</v>
      </c>
      <c r="B45" s="6">
        <f>B24+4.5</f>
        <v>68.5</v>
      </c>
      <c r="C45" s="6">
        <f>C3+3</f>
        <v>35</v>
      </c>
      <c r="D45" s="6">
        <f>D3-3.2</f>
        <v>13.8</v>
      </c>
      <c r="E45" s="6">
        <f>E24+1.5</f>
        <v>12.5</v>
      </c>
      <c r="F45" s="4"/>
      <c r="G45" s="1">
        <v>1</v>
      </c>
      <c r="H45" s="6">
        <f>B45+6</f>
        <v>74.5</v>
      </c>
      <c r="I45" s="6">
        <f>C45-2</f>
        <v>33</v>
      </c>
      <c r="J45" s="6">
        <f>D45+3.8</f>
        <v>17.6</v>
      </c>
      <c r="K45" s="6">
        <f>E45-2.5</f>
        <v>10</v>
      </c>
      <c r="L45" s="4"/>
      <c r="M45" s="27"/>
      <c r="N45" s="28"/>
      <c r="O45" s="28"/>
      <c r="P45" s="28"/>
      <c r="Q45" s="28"/>
      <c r="R45" s="28"/>
      <c r="S45" s="29"/>
    </row>
    <row r="46" spans="1:19" ht="12.75">
      <c r="A46" s="1">
        <v>2</v>
      </c>
      <c r="B46" s="6">
        <f aca="true" t="shared" si="12" ref="B46:B62">B25+4.5</f>
        <v>69.5</v>
      </c>
      <c r="C46" s="6">
        <f aca="true" t="shared" si="13" ref="C46:C62">C4+3</f>
        <v>36</v>
      </c>
      <c r="D46" s="6">
        <f aca="true" t="shared" si="14" ref="D46:D62">D4-3.2</f>
        <v>8.3</v>
      </c>
      <c r="E46" s="6">
        <f aca="true" t="shared" si="15" ref="E46:E62">E25+1.5</f>
        <v>12</v>
      </c>
      <c r="F46" s="4"/>
      <c r="G46" s="1">
        <v>2</v>
      </c>
      <c r="H46" s="6">
        <f aca="true" t="shared" si="16" ref="H46:H62">B46+6</f>
        <v>75.5</v>
      </c>
      <c r="I46" s="6">
        <f aca="true" t="shared" si="17" ref="I46:I62">C46-2</f>
        <v>34</v>
      </c>
      <c r="J46" s="6">
        <f aca="true" t="shared" si="18" ref="J46:J62">D46+3.8</f>
        <v>12.100000000000001</v>
      </c>
      <c r="K46" s="6">
        <f aca="true" t="shared" si="19" ref="K46:K62">E46-2.5</f>
        <v>9.5</v>
      </c>
      <c r="L46" s="4"/>
      <c r="M46" s="27"/>
      <c r="N46" s="28"/>
      <c r="O46" s="28"/>
      <c r="P46" s="28"/>
      <c r="Q46" s="28"/>
      <c r="R46" s="28"/>
      <c r="S46" s="29"/>
    </row>
    <row r="47" spans="1:19" ht="12.75">
      <c r="A47" s="1">
        <v>3</v>
      </c>
      <c r="B47" s="6">
        <f t="shared" si="12"/>
        <v>61.5</v>
      </c>
      <c r="C47" s="6">
        <f t="shared" si="13"/>
        <v>37</v>
      </c>
      <c r="D47" s="6">
        <f t="shared" si="14"/>
        <v>10.3</v>
      </c>
      <c r="E47" s="6">
        <f t="shared" si="15"/>
        <v>13.5</v>
      </c>
      <c r="F47" s="4"/>
      <c r="G47" s="1">
        <v>3</v>
      </c>
      <c r="H47" s="6">
        <f t="shared" si="16"/>
        <v>67.5</v>
      </c>
      <c r="I47" s="6">
        <f t="shared" si="17"/>
        <v>35</v>
      </c>
      <c r="J47" s="6">
        <f t="shared" si="18"/>
        <v>14.100000000000001</v>
      </c>
      <c r="K47" s="6">
        <f t="shared" si="19"/>
        <v>11</v>
      </c>
      <c r="L47" s="4"/>
      <c r="M47" s="27"/>
      <c r="N47" s="28"/>
      <c r="O47" s="28"/>
      <c r="P47" s="28"/>
      <c r="Q47" s="28"/>
      <c r="R47" s="28"/>
      <c r="S47" s="29"/>
    </row>
    <row r="48" spans="1:19" ht="12.75">
      <c r="A48" s="1">
        <v>4</v>
      </c>
      <c r="B48" s="6">
        <f t="shared" si="12"/>
        <v>66.5</v>
      </c>
      <c r="C48" s="6">
        <f t="shared" si="13"/>
        <v>39</v>
      </c>
      <c r="D48" s="6">
        <f t="shared" si="14"/>
        <v>8.100000000000001</v>
      </c>
      <c r="E48" s="6">
        <f t="shared" si="15"/>
        <v>12.5</v>
      </c>
      <c r="F48" s="4"/>
      <c r="G48" s="1">
        <v>4</v>
      </c>
      <c r="H48" s="6">
        <f t="shared" si="16"/>
        <v>72.5</v>
      </c>
      <c r="I48" s="6">
        <f t="shared" si="17"/>
        <v>37</v>
      </c>
      <c r="J48" s="6">
        <f t="shared" si="18"/>
        <v>11.900000000000002</v>
      </c>
      <c r="K48" s="6">
        <f t="shared" si="19"/>
        <v>10</v>
      </c>
      <c r="L48" s="4"/>
      <c r="M48" s="27"/>
      <c r="N48" s="28"/>
      <c r="O48" s="28"/>
      <c r="P48" s="28"/>
      <c r="Q48" s="28"/>
      <c r="R48" s="28"/>
      <c r="S48" s="29"/>
    </row>
    <row r="49" spans="1:19" ht="12.75">
      <c r="A49" s="1">
        <v>5</v>
      </c>
      <c r="B49" s="6">
        <f t="shared" si="12"/>
        <v>69.5</v>
      </c>
      <c r="C49" s="6">
        <f t="shared" si="13"/>
        <v>39</v>
      </c>
      <c r="D49" s="6">
        <f t="shared" si="14"/>
        <v>9.8</v>
      </c>
      <c r="E49" s="6">
        <f t="shared" si="15"/>
        <v>13.5</v>
      </c>
      <c r="F49" s="4"/>
      <c r="G49" s="1">
        <v>5</v>
      </c>
      <c r="H49" s="6">
        <f t="shared" si="16"/>
        <v>75.5</v>
      </c>
      <c r="I49" s="6">
        <f t="shared" si="17"/>
        <v>37</v>
      </c>
      <c r="J49" s="6">
        <f t="shared" si="18"/>
        <v>13.600000000000001</v>
      </c>
      <c r="K49" s="6">
        <f t="shared" si="19"/>
        <v>11</v>
      </c>
      <c r="L49" s="4"/>
      <c r="M49" s="27"/>
      <c r="N49" s="28"/>
      <c r="O49" s="28"/>
      <c r="P49" s="28"/>
      <c r="Q49" s="28"/>
      <c r="R49" s="28"/>
      <c r="S49" s="29"/>
    </row>
    <row r="50" spans="1:19" ht="12.75">
      <c r="A50" s="1">
        <v>6</v>
      </c>
      <c r="B50" s="6">
        <f t="shared" si="12"/>
        <v>70.5</v>
      </c>
      <c r="C50" s="6">
        <f t="shared" si="13"/>
        <v>41</v>
      </c>
      <c r="D50" s="6">
        <f t="shared" si="14"/>
        <v>9.3</v>
      </c>
      <c r="E50" s="6">
        <f t="shared" si="15"/>
        <v>15.5</v>
      </c>
      <c r="F50" s="4"/>
      <c r="G50" s="1">
        <v>6</v>
      </c>
      <c r="H50" s="6">
        <f t="shared" si="16"/>
        <v>76.5</v>
      </c>
      <c r="I50" s="6">
        <f t="shared" si="17"/>
        <v>39</v>
      </c>
      <c r="J50" s="6">
        <f t="shared" si="18"/>
        <v>13.100000000000001</v>
      </c>
      <c r="K50" s="6">
        <f t="shared" si="19"/>
        <v>13</v>
      </c>
      <c r="L50" s="4"/>
      <c r="M50" s="27"/>
      <c r="N50" s="28"/>
      <c r="O50" s="28"/>
      <c r="P50" s="28"/>
      <c r="Q50" s="28"/>
      <c r="R50" s="28"/>
      <c r="S50" s="29"/>
    </row>
    <row r="51" spans="1:19" ht="13.5" thickBot="1">
      <c r="A51" s="1">
        <v>7</v>
      </c>
      <c r="B51" s="6">
        <f t="shared" si="12"/>
        <v>72.5</v>
      </c>
      <c r="C51" s="6">
        <f t="shared" si="13"/>
        <v>45</v>
      </c>
      <c r="D51" s="6">
        <f t="shared" si="14"/>
        <v>7.8</v>
      </c>
      <c r="E51" s="6">
        <f t="shared" si="15"/>
        <v>13</v>
      </c>
      <c r="F51" s="4"/>
      <c r="G51" s="1">
        <v>7</v>
      </c>
      <c r="H51" s="6">
        <f t="shared" si="16"/>
        <v>78.5</v>
      </c>
      <c r="I51" s="6">
        <f t="shared" si="17"/>
        <v>43</v>
      </c>
      <c r="J51" s="6">
        <f t="shared" si="18"/>
        <v>11.6</v>
      </c>
      <c r="K51" s="6">
        <f t="shared" si="19"/>
        <v>10.5</v>
      </c>
      <c r="L51" s="4"/>
      <c r="M51" s="30"/>
      <c r="N51" s="31"/>
      <c r="O51" s="31"/>
      <c r="P51" s="31"/>
      <c r="Q51" s="31"/>
      <c r="R51" s="31"/>
      <c r="S51" s="32"/>
    </row>
    <row r="52" spans="1:12" ht="12.75">
      <c r="A52" s="1">
        <v>8</v>
      </c>
      <c r="B52" s="6">
        <f t="shared" si="12"/>
        <v>67.5</v>
      </c>
      <c r="C52" s="6">
        <f t="shared" si="13"/>
        <v>44</v>
      </c>
      <c r="D52" s="6">
        <f t="shared" si="14"/>
        <v>8.3</v>
      </c>
      <c r="E52" s="6">
        <f t="shared" si="15"/>
        <v>15.5</v>
      </c>
      <c r="F52" s="4"/>
      <c r="G52" s="1">
        <v>8</v>
      </c>
      <c r="H52" s="6">
        <f t="shared" si="16"/>
        <v>73.5</v>
      </c>
      <c r="I52" s="6">
        <f t="shared" si="17"/>
        <v>42</v>
      </c>
      <c r="J52" s="6">
        <f t="shared" si="18"/>
        <v>12.100000000000001</v>
      </c>
      <c r="K52" s="6">
        <f t="shared" si="19"/>
        <v>13</v>
      </c>
      <c r="L52" s="4"/>
    </row>
    <row r="53" spans="1:12" ht="12.75">
      <c r="A53" s="1">
        <v>9</v>
      </c>
      <c r="B53" s="6">
        <f t="shared" si="12"/>
        <v>75.5</v>
      </c>
      <c r="C53" s="6">
        <f t="shared" si="13"/>
        <v>48</v>
      </c>
      <c r="D53" s="6">
        <f t="shared" si="14"/>
        <v>6.8</v>
      </c>
      <c r="E53" s="6">
        <f t="shared" si="15"/>
        <v>13.5</v>
      </c>
      <c r="F53" s="4"/>
      <c r="G53" s="1">
        <v>9</v>
      </c>
      <c r="H53" s="6">
        <f t="shared" si="16"/>
        <v>81.5</v>
      </c>
      <c r="I53" s="6">
        <f t="shared" si="17"/>
        <v>46</v>
      </c>
      <c r="J53" s="6">
        <f t="shared" si="18"/>
        <v>10.6</v>
      </c>
      <c r="K53" s="6">
        <f t="shared" si="19"/>
        <v>11</v>
      </c>
      <c r="L53" s="4"/>
    </row>
    <row r="54" spans="1:12" ht="12.75">
      <c r="A54" s="1">
        <v>10</v>
      </c>
      <c r="B54" s="6">
        <f t="shared" si="12"/>
        <v>76.5</v>
      </c>
      <c r="C54" s="6">
        <f t="shared" si="13"/>
        <v>48</v>
      </c>
      <c r="D54" s="6">
        <f t="shared" si="14"/>
        <v>5.8</v>
      </c>
      <c r="E54" s="6">
        <f t="shared" si="15"/>
        <v>17.5</v>
      </c>
      <c r="F54" s="4"/>
      <c r="G54" s="1">
        <v>10</v>
      </c>
      <c r="H54" s="6">
        <f t="shared" si="16"/>
        <v>82.5</v>
      </c>
      <c r="I54" s="6">
        <f t="shared" si="17"/>
        <v>46</v>
      </c>
      <c r="J54" s="6">
        <f t="shared" si="18"/>
        <v>9.6</v>
      </c>
      <c r="K54" s="6">
        <f t="shared" si="19"/>
        <v>15</v>
      </c>
      <c r="L54" s="4"/>
    </row>
    <row r="55" spans="1:12" ht="12.75">
      <c r="A55" s="1">
        <v>11</v>
      </c>
      <c r="B55" s="6">
        <f t="shared" si="12"/>
        <v>75.5</v>
      </c>
      <c r="C55" s="6">
        <f t="shared" si="13"/>
        <v>49</v>
      </c>
      <c r="D55" s="6">
        <f t="shared" si="14"/>
        <v>4.8</v>
      </c>
      <c r="E55" s="6">
        <f t="shared" si="15"/>
        <v>16</v>
      </c>
      <c r="F55" s="4"/>
      <c r="G55" s="1">
        <v>11</v>
      </c>
      <c r="H55" s="6">
        <f t="shared" si="16"/>
        <v>81.5</v>
      </c>
      <c r="I55" s="6">
        <f t="shared" si="17"/>
        <v>47</v>
      </c>
      <c r="J55" s="6">
        <f t="shared" si="18"/>
        <v>8.6</v>
      </c>
      <c r="K55" s="6">
        <f t="shared" si="19"/>
        <v>13.5</v>
      </c>
      <c r="L55" s="4"/>
    </row>
    <row r="56" spans="1:12" ht="12.75">
      <c r="A56" s="1">
        <v>12</v>
      </c>
      <c r="B56" s="6">
        <f t="shared" si="12"/>
        <v>79.5</v>
      </c>
      <c r="C56" s="6">
        <f t="shared" si="13"/>
        <v>51</v>
      </c>
      <c r="D56" s="6">
        <f t="shared" si="14"/>
        <v>4.3</v>
      </c>
      <c r="E56" s="6">
        <f t="shared" si="15"/>
        <v>15.5</v>
      </c>
      <c r="F56" s="4"/>
      <c r="G56" s="1">
        <v>12</v>
      </c>
      <c r="H56" s="6">
        <f t="shared" si="16"/>
        <v>85.5</v>
      </c>
      <c r="I56" s="6">
        <f t="shared" si="17"/>
        <v>49</v>
      </c>
      <c r="J56" s="6">
        <f t="shared" si="18"/>
        <v>8.1</v>
      </c>
      <c r="K56" s="6">
        <f t="shared" si="19"/>
        <v>13</v>
      </c>
      <c r="L56" s="4"/>
    </row>
    <row r="57" spans="1:12" ht="12.75">
      <c r="A57" s="1">
        <v>13</v>
      </c>
      <c r="B57" s="6">
        <f t="shared" si="12"/>
        <v>80.5</v>
      </c>
      <c r="C57" s="6">
        <f t="shared" si="13"/>
        <v>50</v>
      </c>
      <c r="D57" s="6">
        <f t="shared" si="14"/>
        <v>3.3</v>
      </c>
      <c r="E57" s="6">
        <f t="shared" si="15"/>
        <v>13.5</v>
      </c>
      <c r="F57" s="4"/>
      <c r="G57" s="1">
        <v>13</v>
      </c>
      <c r="H57" s="6">
        <f t="shared" si="16"/>
        <v>86.5</v>
      </c>
      <c r="I57" s="6">
        <f t="shared" si="17"/>
        <v>48</v>
      </c>
      <c r="J57" s="6">
        <f t="shared" si="18"/>
        <v>7.1</v>
      </c>
      <c r="K57" s="6">
        <f t="shared" si="19"/>
        <v>11</v>
      </c>
      <c r="L57" s="4"/>
    </row>
    <row r="58" spans="1:12" ht="12.75">
      <c r="A58" s="1">
        <v>14</v>
      </c>
      <c r="B58" s="6">
        <f t="shared" si="12"/>
        <v>85.5</v>
      </c>
      <c r="C58" s="6">
        <f t="shared" si="13"/>
        <v>53</v>
      </c>
      <c r="D58" s="6">
        <f t="shared" si="14"/>
        <v>2.8</v>
      </c>
      <c r="E58" s="6">
        <f t="shared" si="15"/>
        <v>15.5</v>
      </c>
      <c r="F58" s="4"/>
      <c r="G58" s="1">
        <v>14</v>
      </c>
      <c r="H58" s="6">
        <f t="shared" si="16"/>
        <v>91.5</v>
      </c>
      <c r="I58" s="6">
        <f t="shared" si="17"/>
        <v>51</v>
      </c>
      <c r="J58" s="6">
        <f t="shared" si="18"/>
        <v>6.6</v>
      </c>
      <c r="K58" s="6">
        <f t="shared" si="19"/>
        <v>13</v>
      </c>
      <c r="L58" s="4"/>
    </row>
    <row r="59" spans="1:12" ht="12.75">
      <c r="A59" s="1">
        <v>15</v>
      </c>
      <c r="B59" s="6">
        <f t="shared" si="12"/>
        <v>82.5</v>
      </c>
      <c r="C59" s="6">
        <f t="shared" si="13"/>
        <v>52</v>
      </c>
      <c r="D59" s="6">
        <f t="shared" si="14"/>
        <v>3</v>
      </c>
      <c r="E59" s="6">
        <f t="shared" si="15"/>
        <v>14.5</v>
      </c>
      <c r="F59" s="4"/>
      <c r="G59" s="1">
        <v>15</v>
      </c>
      <c r="H59" s="6">
        <f t="shared" si="16"/>
        <v>88.5</v>
      </c>
      <c r="I59" s="6">
        <f t="shared" si="17"/>
        <v>50</v>
      </c>
      <c r="J59" s="6">
        <f t="shared" si="18"/>
        <v>6.8</v>
      </c>
      <c r="K59" s="6">
        <f t="shared" si="19"/>
        <v>12</v>
      </c>
      <c r="L59" s="4"/>
    </row>
    <row r="60" spans="1:12" ht="12.75">
      <c r="A60" s="1">
        <v>16</v>
      </c>
      <c r="B60" s="6">
        <f t="shared" si="12"/>
        <v>87.5</v>
      </c>
      <c r="C60" s="6">
        <f t="shared" si="13"/>
        <v>54</v>
      </c>
      <c r="D60" s="6">
        <f t="shared" si="14"/>
        <v>2.5999999999999996</v>
      </c>
      <c r="E60" s="6">
        <f t="shared" si="15"/>
        <v>18.5</v>
      </c>
      <c r="F60" s="4"/>
      <c r="G60" s="1">
        <v>16</v>
      </c>
      <c r="H60" s="6">
        <f t="shared" si="16"/>
        <v>93.5</v>
      </c>
      <c r="I60" s="6">
        <f t="shared" si="17"/>
        <v>52</v>
      </c>
      <c r="J60" s="6">
        <f t="shared" si="18"/>
        <v>6.3999999999999995</v>
      </c>
      <c r="K60" s="6">
        <f t="shared" si="19"/>
        <v>16</v>
      </c>
      <c r="L60" s="4"/>
    </row>
    <row r="61" spans="1:12" ht="12.75">
      <c r="A61" s="1">
        <v>17</v>
      </c>
      <c r="B61" s="6">
        <f t="shared" si="12"/>
        <v>88.5</v>
      </c>
      <c r="C61" s="6">
        <f t="shared" si="13"/>
        <v>54</v>
      </c>
      <c r="D61" s="6">
        <f t="shared" si="14"/>
        <v>2.3</v>
      </c>
      <c r="E61" s="6">
        <f t="shared" si="15"/>
        <v>19</v>
      </c>
      <c r="F61" s="4"/>
      <c r="G61" s="1">
        <v>17</v>
      </c>
      <c r="H61" s="6">
        <f t="shared" si="16"/>
        <v>94.5</v>
      </c>
      <c r="I61" s="6">
        <f t="shared" si="17"/>
        <v>52</v>
      </c>
      <c r="J61" s="6">
        <f t="shared" si="18"/>
        <v>6.1</v>
      </c>
      <c r="K61" s="6">
        <f t="shared" si="19"/>
        <v>16.5</v>
      </c>
      <c r="L61" s="4"/>
    </row>
    <row r="62" spans="1:12" ht="12.75">
      <c r="A62" s="1">
        <v>18</v>
      </c>
      <c r="B62" s="6">
        <f t="shared" si="12"/>
        <v>90.5</v>
      </c>
      <c r="C62" s="6">
        <f t="shared" si="13"/>
        <v>57</v>
      </c>
      <c r="D62" s="6">
        <f t="shared" si="14"/>
        <v>1.7999999999999998</v>
      </c>
      <c r="E62" s="6">
        <f t="shared" si="15"/>
        <v>18</v>
      </c>
      <c r="F62" s="4"/>
      <c r="G62" s="1">
        <v>18</v>
      </c>
      <c r="H62" s="6">
        <f t="shared" si="16"/>
        <v>96.5</v>
      </c>
      <c r="I62" s="6">
        <f t="shared" si="17"/>
        <v>55</v>
      </c>
      <c r="J62" s="6">
        <f t="shared" si="18"/>
        <v>5.6</v>
      </c>
      <c r="K62" s="6">
        <f t="shared" si="19"/>
        <v>15.5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39"/>
  </sheetPr>
  <dimension ref="A1:S63"/>
  <sheetViews>
    <sheetView workbookViewId="0" topLeftCell="A1">
      <selection activeCell="M2" sqref="M2:S9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47</v>
      </c>
      <c r="C1" s="11"/>
      <c r="D1" s="11"/>
      <c r="E1" s="11"/>
      <c r="F1" s="3"/>
      <c r="G1" s="11" t="s">
        <v>48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24" t="s">
        <v>89</v>
      </c>
      <c r="N2" s="25"/>
      <c r="O2" s="25"/>
      <c r="P2" s="25"/>
      <c r="Q2" s="25"/>
      <c r="R2" s="25"/>
      <c r="S2" s="26"/>
    </row>
    <row r="3" spans="1:19" ht="12.75">
      <c r="A3" s="1">
        <v>1</v>
      </c>
      <c r="B3" s="6">
        <f>H3-4.5</f>
        <v>58.5</v>
      </c>
      <c r="C3" s="6">
        <v>31</v>
      </c>
      <c r="D3" s="8">
        <v>17</v>
      </c>
      <c r="E3" s="6">
        <v>10</v>
      </c>
      <c r="F3" s="4"/>
      <c r="G3" s="1">
        <v>1</v>
      </c>
      <c r="H3" s="8">
        <v>63</v>
      </c>
      <c r="I3" s="8">
        <f>C3+2</f>
        <v>33</v>
      </c>
      <c r="J3" s="8">
        <f>D3+3.2</f>
        <v>20.2</v>
      </c>
      <c r="K3" s="6">
        <f>E3+2.5</f>
        <v>12.5</v>
      </c>
      <c r="M3" s="27"/>
      <c r="N3" s="28"/>
      <c r="O3" s="28"/>
      <c r="P3" s="28"/>
      <c r="Q3" s="28"/>
      <c r="R3" s="28"/>
      <c r="S3" s="29"/>
    </row>
    <row r="4" spans="1:19" ht="12.75">
      <c r="A4" s="1">
        <v>2</v>
      </c>
      <c r="B4" s="6">
        <f aca="true" t="shared" si="0" ref="B4:B20">H4-4.5</f>
        <v>60.5</v>
      </c>
      <c r="C4" s="6">
        <v>33</v>
      </c>
      <c r="D4" s="8">
        <v>11.5</v>
      </c>
      <c r="E4" s="6">
        <v>8.5</v>
      </c>
      <c r="F4" s="4"/>
      <c r="G4" s="1">
        <v>2</v>
      </c>
      <c r="H4" s="8">
        <v>65</v>
      </c>
      <c r="I4" s="8">
        <f aca="true" t="shared" si="1" ref="I4:I20">C4+2</f>
        <v>35</v>
      </c>
      <c r="J4" s="8">
        <f aca="true" t="shared" si="2" ref="J4:J20">D4+3.2</f>
        <v>14.7</v>
      </c>
      <c r="K4" s="6">
        <f aca="true" t="shared" si="3" ref="K4:K20">E4+2.5</f>
        <v>11</v>
      </c>
      <c r="M4" s="27"/>
      <c r="N4" s="28"/>
      <c r="O4" s="28"/>
      <c r="P4" s="28"/>
      <c r="Q4" s="28"/>
      <c r="R4" s="28"/>
      <c r="S4" s="29"/>
    </row>
    <row r="5" spans="1:19" ht="12.75">
      <c r="A5" s="1">
        <v>3</v>
      </c>
      <c r="B5" s="6">
        <f t="shared" si="0"/>
        <v>54.5</v>
      </c>
      <c r="C5" s="6">
        <v>34</v>
      </c>
      <c r="D5" s="8">
        <v>13.5</v>
      </c>
      <c r="E5" s="6">
        <v>10</v>
      </c>
      <c r="F5" s="4"/>
      <c r="G5" s="1">
        <v>3</v>
      </c>
      <c r="H5" s="8">
        <v>59</v>
      </c>
      <c r="I5" s="8">
        <f t="shared" si="1"/>
        <v>36</v>
      </c>
      <c r="J5" s="8">
        <f t="shared" si="2"/>
        <v>16.7</v>
      </c>
      <c r="K5" s="6">
        <f t="shared" si="3"/>
        <v>12.5</v>
      </c>
      <c r="M5" s="27"/>
      <c r="N5" s="28"/>
      <c r="O5" s="28"/>
      <c r="P5" s="28"/>
      <c r="Q5" s="28"/>
      <c r="R5" s="28"/>
      <c r="S5" s="29"/>
    </row>
    <row r="6" spans="1:19" ht="12.75">
      <c r="A6" s="1">
        <v>4</v>
      </c>
      <c r="B6" s="6">
        <f t="shared" si="0"/>
        <v>59.5</v>
      </c>
      <c r="C6" s="6">
        <v>36</v>
      </c>
      <c r="D6" s="8">
        <v>11.3</v>
      </c>
      <c r="E6" s="6">
        <v>9.5</v>
      </c>
      <c r="F6" s="4"/>
      <c r="G6" s="1">
        <v>4</v>
      </c>
      <c r="H6" s="8">
        <v>64</v>
      </c>
      <c r="I6" s="8">
        <f t="shared" si="1"/>
        <v>38</v>
      </c>
      <c r="J6" s="8">
        <f t="shared" si="2"/>
        <v>14.5</v>
      </c>
      <c r="K6" s="6">
        <f t="shared" si="3"/>
        <v>12</v>
      </c>
      <c r="M6" s="27"/>
      <c r="N6" s="28"/>
      <c r="O6" s="28"/>
      <c r="P6" s="28"/>
      <c r="Q6" s="28"/>
      <c r="R6" s="28"/>
      <c r="S6" s="29"/>
    </row>
    <row r="7" spans="1:19" ht="12.75">
      <c r="A7" s="1">
        <v>5</v>
      </c>
      <c r="B7" s="6">
        <f t="shared" si="0"/>
        <v>62.5</v>
      </c>
      <c r="C7" s="6">
        <v>36</v>
      </c>
      <c r="D7" s="8">
        <v>13</v>
      </c>
      <c r="E7" s="6">
        <v>10</v>
      </c>
      <c r="F7" s="4"/>
      <c r="G7" s="1">
        <v>5</v>
      </c>
      <c r="H7" s="8">
        <v>67</v>
      </c>
      <c r="I7" s="8">
        <f t="shared" si="1"/>
        <v>38</v>
      </c>
      <c r="J7" s="8">
        <f t="shared" si="2"/>
        <v>16.2</v>
      </c>
      <c r="K7" s="6">
        <f t="shared" si="3"/>
        <v>12.5</v>
      </c>
      <c r="M7" s="27"/>
      <c r="N7" s="28"/>
      <c r="O7" s="28"/>
      <c r="P7" s="28"/>
      <c r="Q7" s="28"/>
      <c r="R7" s="28"/>
      <c r="S7" s="29"/>
    </row>
    <row r="8" spans="1:19" ht="12.75">
      <c r="A8" s="1">
        <v>6</v>
      </c>
      <c r="B8" s="6">
        <f t="shared" si="0"/>
        <v>63.5</v>
      </c>
      <c r="C8" s="6">
        <v>39</v>
      </c>
      <c r="D8" s="8">
        <v>12.5</v>
      </c>
      <c r="E8" s="6">
        <v>12</v>
      </c>
      <c r="F8" s="4"/>
      <c r="G8" s="1">
        <v>6</v>
      </c>
      <c r="H8" s="8">
        <v>68</v>
      </c>
      <c r="I8" s="8">
        <f t="shared" si="1"/>
        <v>41</v>
      </c>
      <c r="J8" s="8">
        <f t="shared" si="2"/>
        <v>15.7</v>
      </c>
      <c r="K8" s="6">
        <f t="shared" si="3"/>
        <v>14.5</v>
      </c>
      <c r="M8" s="27"/>
      <c r="N8" s="28"/>
      <c r="O8" s="28"/>
      <c r="P8" s="28"/>
      <c r="Q8" s="28"/>
      <c r="R8" s="28"/>
      <c r="S8" s="29"/>
    </row>
    <row r="9" spans="1:19" ht="13.5" thickBot="1">
      <c r="A9" s="1">
        <v>7</v>
      </c>
      <c r="B9" s="6">
        <f t="shared" si="0"/>
        <v>66.5</v>
      </c>
      <c r="C9" s="6">
        <v>42</v>
      </c>
      <c r="D9" s="8">
        <v>11</v>
      </c>
      <c r="E9" s="6">
        <v>9.5</v>
      </c>
      <c r="F9" s="4"/>
      <c r="G9" s="1">
        <v>7</v>
      </c>
      <c r="H9" s="8">
        <v>71</v>
      </c>
      <c r="I9" s="8">
        <f t="shared" si="1"/>
        <v>44</v>
      </c>
      <c r="J9" s="8">
        <f t="shared" si="2"/>
        <v>14.2</v>
      </c>
      <c r="K9" s="6">
        <f t="shared" si="3"/>
        <v>12</v>
      </c>
      <c r="M9" s="30"/>
      <c r="N9" s="31"/>
      <c r="O9" s="31"/>
      <c r="P9" s="31"/>
      <c r="Q9" s="31"/>
      <c r="R9" s="31"/>
      <c r="S9" s="32"/>
    </row>
    <row r="10" spans="1:11" ht="12.75">
      <c r="A10" s="1">
        <v>8</v>
      </c>
      <c r="B10" s="6">
        <f t="shared" si="0"/>
        <v>60.5</v>
      </c>
      <c r="C10" s="6">
        <v>43</v>
      </c>
      <c r="D10" s="8">
        <v>11.5</v>
      </c>
      <c r="E10" s="6">
        <v>12</v>
      </c>
      <c r="F10" s="4"/>
      <c r="G10" s="1">
        <v>8</v>
      </c>
      <c r="H10" s="8">
        <v>65</v>
      </c>
      <c r="I10" s="8">
        <f t="shared" si="1"/>
        <v>45</v>
      </c>
      <c r="J10" s="8">
        <f t="shared" si="2"/>
        <v>14.7</v>
      </c>
      <c r="K10" s="6">
        <f t="shared" si="3"/>
        <v>14.5</v>
      </c>
    </row>
    <row r="11" spans="1:11" ht="12.75">
      <c r="A11" s="1">
        <v>9</v>
      </c>
      <c r="B11" s="6">
        <f t="shared" si="0"/>
        <v>68.5</v>
      </c>
      <c r="C11" s="6">
        <v>45</v>
      </c>
      <c r="D11" s="8">
        <v>10</v>
      </c>
      <c r="E11" s="6">
        <v>10.5</v>
      </c>
      <c r="F11" s="4"/>
      <c r="G11" s="1">
        <v>9</v>
      </c>
      <c r="H11" s="8">
        <v>73</v>
      </c>
      <c r="I11" s="8">
        <f t="shared" si="1"/>
        <v>47</v>
      </c>
      <c r="J11" s="8">
        <f t="shared" si="2"/>
        <v>13.2</v>
      </c>
      <c r="K11" s="6">
        <f t="shared" si="3"/>
        <v>13</v>
      </c>
    </row>
    <row r="12" spans="1:11" ht="12.75">
      <c r="A12" s="1">
        <v>10</v>
      </c>
      <c r="B12" s="6">
        <f t="shared" si="0"/>
        <v>69.5</v>
      </c>
      <c r="C12" s="6">
        <v>45</v>
      </c>
      <c r="D12" s="8">
        <v>9</v>
      </c>
      <c r="E12" s="6">
        <v>14</v>
      </c>
      <c r="F12" s="4"/>
      <c r="G12" s="1">
        <v>10</v>
      </c>
      <c r="H12" s="8">
        <v>74</v>
      </c>
      <c r="I12" s="8">
        <f t="shared" si="1"/>
        <v>47</v>
      </c>
      <c r="J12" s="8">
        <f t="shared" si="2"/>
        <v>12.2</v>
      </c>
      <c r="K12" s="6">
        <f t="shared" si="3"/>
        <v>16.5</v>
      </c>
    </row>
    <row r="13" spans="1:11" ht="12.75">
      <c r="A13" s="1">
        <v>11</v>
      </c>
      <c r="B13" s="6">
        <f t="shared" si="0"/>
        <v>68.5</v>
      </c>
      <c r="C13" s="6">
        <v>46</v>
      </c>
      <c r="D13" s="8">
        <v>8</v>
      </c>
      <c r="E13" s="6">
        <v>12.5</v>
      </c>
      <c r="F13" s="4"/>
      <c r="G13" s="1">
        <v>11</v>
      </c>
      <c r="H13" s="8">
        <v>73</v>
      </c>
      <c r="I13" s="8">
        <f t="shared" si="1"/>
        <v>48</v>
      </c>
      <c r="J13" s="8">
        <f t="shared" si="2"/>
        <v>11.2</v>
      </c>
      <c r="K13" s="6">
        <f t="shared" si="3"/>
        <v>15</v>
      </c>
    </row>
    <row r="14" spans="1:11" ht="12.75">
      <c r="A14" s="1">
        <v>12</v>
      </c>
      <c r="B14" s="6">
        <f t="shared" si="0"/>
        <v>72.5</v>
      </c>
      <c r="C14" s="6">
        <v>48</v>
      </c>
      <c r="D14" s="8">
        <v>7.5</v>
      </c>
      <c r="E14" s="6">
        <v>12</v>
      </c>
      <c r="F14" s="4"/>
      <c r="G14" s="1">
        <v>12</v>
      </c>
      <c r="H14" s="8">
        <v>77</v>
      </c>
      <c r="I14" s="8">
        <f t="shared" si="1"/>
        <v>50</v>
      </c>
      <c r="J14" s="8">
        <f t="shared" si="2"/>
        <v>10.7</v>
      </c>
      <c r="K14" s="6">
        <f t="shared" si="3"/>
        <v>14.5</v>
      </c>
    </row>
    <row r="15" spans="1:11" ht="12.75">
      <c r="A15" s="1">
        <v>13</v>
      </c>
      <c r="B15" s="6">
        <f t="shared" si="0"/>
        <v>73.5</v>
      </c>
      <c r="C15" s="6">
        <v>47</v>
      </c>
      <c r="D15" s="8">
        <v>6.5</v>
      </c>
      <c r="E15" s="6">
        <v>10.5</v>
      </c>
      <c r="F15" s="4"/>
      <c r="G15" s="1">
        <v>13</v>
      </c>
      <c r="H15" s="8">
        <v>78</v>
      </c>
      <c r="I15" s="8">
        <f t="shared" si="1"/>
        <v>49</v>
      </c>
      <c r="J15" s="8">
        <f t="shared" si="2"/>
        <v>9.7</v>
      </c>
      <c r="K15" s="6">
        <f t="shared" si="3"/>
        <v>13</v>
      </c>
    </row>
    <row r="16" spans="1:11" ht="12.75">
      <c r="A16" s="1">
        <v>14</v>
      </c>
      <c r="B16" s="6">
        <f t="shared" si="0"/>
        <v>78.5</v>
      </c>
      <c r="C16" s="6">
        <v>50</v>
      </c>
      <c r="D16" s="8">
        <v>6</v>
      </c>
      <c r="E16" s="6">
        <v>12</v>
      </c>
      <c r="F16" s="4"/>
      <c r="G16" s="1">
        <v>14</v>
      </c>
      <c r="H16" s="8">
        <v>83</v>
      </c>
      <c r="I16" s="8">
        <f t="shared" si="1"/>
        <v>52</v>
      </c>
      <c r="J16" s="8">
        <f t="shared" si="2"/>
        <v>9.2</v>
      </c>
      <c r="K16" s="6">
        <f t="shared" si="3"/>
        <v>14.5</v>
      </c>
    </row>
    <row r="17" spans="1:11" ht="12.75">
      <c r="A17" s="1">
        <v>15</v>
      </c>
      <c r="B17" s="6">
        <f t="shared" si="0"/>
        <v>77.5</v>
      </c>
      <c r="C17" s="6">
        <v>49</v>
      </c>
      <c r="D17" s="8">
        <v>6.2</v>
      </c>
      <c r="E17" s="6">
        <v>11</v>
      </c>
      <c r="F17" s="4"/>
      <c r="G17" s="1">
        <v>15</v>
      </c>
      <c r="H17" s="8">
        <v>82</v>
      </c>
      <c r="I17" s="8">
        <f t="shared" si="1"/>
        <v>51</v>
      </c>
      <c r="J17" s="8">
        <f t="shared" si="2"/>
        <v>9.4</v>
      </c>
      <c r="K17" s="6">
        <f t="shared" si="3"/>
        <v>13.5</v>
      </c>
    </row>
    <row r="18" spans="1:11" ht="12.75">
      <c r="A18" s="1">
        <v>16</v>
      </c>
      <c r="B18" s="6">
        <f t="shared" si="0"/>
        <v>80.5</v>
      </c>
      <c r="C18" s="6">
        <v>51</v>
      </c>
      <c r="D18" s="8">
        <v>5.8</v>
      </c>
      <c r="E18" s="6">
        <v>15</v>
      </c>
      <c r="F18" s="4"/>
      <c r="G18" s="1">
        <v>16</v>
      </c>
      <c r="H18" s="8">
        <v>85</v>
      </c>
      <c r="I18" s="8">
        <f t="shared" si="1"/>
        <v>53</v>
      </c>
      <c r="J18" s="8">
        <f t="shared" si="2"/>
        <v>9</v>
      </c>
      <c r="K18" s="6">
        <f t="shared" si="3"/>
        <v>17.5</v>
      </c>
    </row>
    <row r="19" spans="1:11" ht="12.75">
      <c r="A19" s="1">
        <v>17</v>
      </c>
      <c r="B19" s="6">
        <f t="shared" si="0"/>
        <v>81.5</v>
      </c>
      <c r="C19" s="6">
        <v>51</v>
      </c>
      <c r="D19" s="8">
        <v>5.5</v>
      </c>
      <c r="E19" s="6">
        <v>15.5</v>
      </c>
      <c r="F19" s="4"/>
      <c r="G19" s="1">
        <v>17</v>
      </c>
      <c r="H19" s="8">
        <v>86</v>
      </c>
      <c r="I19" s="8">
        <f t="shared" si="1"/>
        <v>53</v>
      </c>
      <c r="J19" s="8">
        <f t="shared" si="2"/>
        <v>8.7</v>
      </c>
      <c r="K19" s="6">
        <f t="shared" si="3"/>
        <v>18</v>
      </c>
    </row>
    <row r="20" spans="1:11" ht="12.75">
      <c r="A20" s="1">
        <v>18</v>
      </c>
      <c r="B20" s="6">
        <f t="shared" si="0"/>
        <v>84.5</v>
      </c>
      <c r="C20" s="6">
        <v>54</v>
      </c>
      <c r="D20" s="8">
        <v>5</v>
      </c>
      <c r="E20" s="6">
        <v>14.5</v>
      </c>
      <c r="F20" s="4"/>
      <c r="G20" s="1">
        <v>18</v>
      </c>
      <c r="H20" s="8">
        <v>89</v>
      </c>
      <c r="I20" s="8">
        <f t="shared" si="1"/>
        <v>56</v>
      </c>
      <c r="J20" s="8">
        <f t="shared" si="2"/>
        <v>8.2</v>
      </c>
      <c r="K20" s="6">
        <f t="shared" si="3"/>
        <v>17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49</v>
      </c>
      <c r="B22" s="11"/>
      <c r="C22" s="11"/>
      <c r="D22" s="11"/>
      <c r="E22" s="11"/>
      <c r="G22" s="11" t="s">
        <v>50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24" t="s">
        <v>89</v>
      </c>
      <c r="N23" s="25"/>
      <c r="O23" s="25"/>
      <c r="P23" s="25"/>
      <c r="Q23" s="25"/>
      <c r="R23" s="25"/>
      <c r="S23" s="26"/>
    </row>
    <row r="24" spans="1:19" ht="12.75">
      <c r="A24" s="1">
        <v>1</v>
      </c>
      <c r="B24" s="6">
        <f>B3+3</f>
        <v>61.5</v>
      </c>
      <c r="C24" s="6">
        <f>C3-3</f>
        <v>28</v>
      </c>
      <c r="D24" s="6">
        <f>D3+1.5</f>
        <v>18.5</v>
      </c>
      <c r="E24" s="6">
        <f>E3+2</f>
        <v>12</v>
      </c>
      <c r="F24" s="4"/>
      <c r="G24" s="1">
        <v>1</v>
      </c>
      <c r="H24" s="8">
        <f>H3+3</f>
        <v>66</v>
      </c>
      <c r="I24" s="8">
        <f>I3+5</f>
        <v>38</v>
      </c>
      <c r="J24" s="8">
        <f>J3+2.9</f>
        <v>23.099999999999998</v>
      </c>
      <c r="K24" s="8">
        <f>K3+2.5</f>
        <v>15</v>
      </c>
      <c r="M24" s="27"/>
      <c r="N24" s="28"/>
      <c r="O24" s="28"/>
      <c r="P24" s="28"/>
      <c r="Q24" s="28"/>
      <c r="R24" s="28"/>
      <c r="S24" s="29"/>
    </row>
    <row r="25" spans="1:19" ht="12.75">
      <c r="A25" s="1">
        <v>2</v>
      </c>
      <c r="B25" s="6">
        <f aca="true" t="shared" si="4" ref="B25:B41">B4+3</f>
        <v>63.5</v>
      </c>
      <c r="C25" s="6">
        <f aca="true" t="shared" si="5" ref="C25:C41">C4-3</f>
        <v>30</v>
      </c>
      <c r="D25" s="6">
        <f aca="true" t="shared" si="6" ref="D25:D41">D4+1.5</f>
        <v>13</v>
      </c>
      <c r="E25" s="6">
        <f aca="true" t="shared" si="7" ref="E25:E41">E4+2</f>
        <v>10.5</v>
      </c>
      <c r="F25" s="4"/>
      <c r="G25" s="1">
        <v>2</v>
      </c>
      <c r="H25" s="8">
        <f aca="true" t="shared" si="8" ref="H25:H41">H4+3</f>
        <v>68</v>
      </c>
      <c r="I25" s="8">
        <f aca="true" t="shared" si="9" ref="I25:I41">I4+5</f>
        <v>40</v>
      </c>
      <c r="J25" s="8">
        <f aca="true" t="shared" si="10" ref="J25:J41">J4+2.9</f>
        <v>17.599999999999998</v>
      </c>
      <c r="K25" s="8">
        <f aca="true" t="shared" si="11" ref="K25:K41">K4+2.5</f>
        <v>13.5</v>
      </c>
      <c r="M25" s="27"/>
      <c r="N25" s="28"/>
      <c r="O25" s="28"/>
      <c r="P25" s="28"/>
      <c r="Q25" s="28"/>
      <c r="R25" s="28"/>
      <c r="S25" s="29"/>
    </row>
    <row r="26" spans="1:19" ht="12.75">
      <c r="A26" s="1">
        <v>3</v>
      </c>
      <c r="B26" s="6">
        <f t="shared" si="4"/>
        <v>57.5</v>
      </c>
      <c r="C26" s="6">
        <f t="shared" si="5"/>
        <v>31</v>
      </c>
      <c r="D26" s="6">
        <f t="shared" si="6"/>
        <v>15</v>
      </c>
      <c r="E26" s="6">
        <f t="shared" si="7"/>
        <v>12</v>
      </c>
      <c r="F26" s="4"/>
      <c r="G26" s="1">
        <v>3</v>
      </c>
      <c r="H26" s="8">
        <f t="shared" si="8"/>
        <v>62</v>
      </c>
      <c r="I26" s="8">
        <f t="shared" si="9"/>
        <v>41</v>
      </c>
      <c r="J26" s="8">
        <f t="shared" si="10"/>
        <v>19.599999999999998</v>
      </c>
      <c r="K26" s="8">
        <f t="shared" si="11"/>
        <v>15</v>
      </c>
      <c r="M26" s="27"/>
      <c r="N26" s="28"/>
      <c r="O26" s="28"/>
      <c r="P26" s="28"/>
      <c r="Q26" s="28"/>
      <c r="R26" s="28"/>
      <c r="S26" s="29"/>
    </row>
    <row r="27" spans="1:19" ht="12.75">
      <c r="A27" s="1">
        <v>4</v>
      </c>
      <c r="B27" s="6">
        <f t="shared" si="4"/>
        <v>62.5</v>
      </c>
      <c r="C27" s="6">
        <f t="shared" si="5"/>
        <v>33</v>
      </c>
      <c r="D27" s="6">
        <f t="shared" si="6"/>
        <v>12.8</v>
      </c>
      <c r="E27" s="6">
        <f t="shared" si="7"/>
        <v>11.5</v>
      </c>
      <c r="F27" s="4"/>
      <c r="G27" s="1">
        <v>4</v>
      </c>
      <c r="H27" s="8">
        <f t="shared" si="8"/>
        <v>67</v>
      </c>
      <c r="I27" s="8">
        <f t="shared" si="9"/>
        <v>43</v>
      </c>
      <c r="J27" s="8">
        <f t="shared" si="10"/>
        <v>17.4</v>
      </c>
      <c r="K27" s="8">
        <f t="shared" si="11"/>
        <v>14.5</v>
      </c>
      <c r="M27" s="27"/>
      <c r="N27" s="28"/>
      <c r="O27" s="28"/>
      <c r="P27" s="28"/>
      <c r="Q27" s="28"/>
      <c r="R27" s="28"/>
      <c r="S27" s="29"/>
    </row>
    <row r="28" spans="1:19" ht="12.75">
      <c r="A28" s="1">
        <v>5</v>
      </c>
      <c r="B28" s="6">
        <f t="shared" si="4"/>
        <v>65.5</v>
      </c>
      <c r="C28" s="6">
        <f t="shared" si="5"/>
        <v>33</v>
      </c>
      <c r="D28" s="6">
        <f t="shared" si="6"/>
        <v>14.5</v>
      </c>
      <c r="E28" s="6">
        <f t="shared" si="7"/>
        <v>12</v>
      </c>
      <c r="F28" s="4"/>
      <c r="G28" s="1">
        <v>5</v>
      </c>
      <c r="H28" s="8">
        <f t="shared" si="8"/>
        <v>70</v>
      </c>
      <c r="I28" s="8">
        <f t="shared" si="9"/>
        <v>43</v>
      </c>
      <c r="J28" s="8">
        <f t="shared" si="10"/>
        <v>19.099999999999998</v>
      </c>
      <c r="K28" s="8">
        <f t="shared" si="11"/>
        <v>15</v>
      </c>
      <c r="M28" s="27"/>
      <c r="N28" s="28"/>
      <c r="O28" s="28"/>
      <c r="P28" s="28"/>
      <c r="Q28" s="28"/>
      <c r="R28" s="28"/>
      <c r="S28" s="29"/>
    </row>
    <row r="29" spans="1:19" ht="12.75">
      <c r="A29" s="1">
        <v>6</v>
      </c>
      <c r="B29" s="6">
        <f t="shared" si="4"/>
        <v>66.5</v>
      </c>
      <c r="C29" s="6">
        <f t="shared" si="5"/>
        <v>36</v>
      </c>
      <c r="D29" s="6">
        <f t="shared" si="6"/>
        <v>14</v>
      </c>
      <c r="E29" s="6">
        <f t="shared" si="7"/>
        <v>14</v>
      </c>
      <c r="F29" s="4"/>
      <c r="G29" s="1">
        <v>6</v>
      </c>
      <c r="H29" s="8">
        <f t="shared" si="8"/>
        <v>71</v>
      </c>
      <c r="I29" s="8">
        <f t="shared" si="9"/>
        <v>46</v>
      </c>
      <c r="J29" s="8">
        <f t="shared" si="10"/>
        <v>18.599999999999998</v>
      </c>
      <c r="K29" s="8">
        <f t="shared" si="11"/>
        <v>17</v>
      </c>
      <c r="M29" s="27"/>
      <c r="N29" s="28"/>
      <c r="O29" s="28"/>
      <c r="P29" s="28"/>
      <c r="Q29" s="28"/>
      <c r="R29" s="28"/>
      <c r="S29" s="29"/>
    </row>
    <row r="30" spans="1:19" ht="13.5" thickBot="1">
      <c r="A30" s="1">
        <v>7</v>
      </c>
      <c r="B30" s="6">
        <f t="shared" si="4"/>
        <v>69.5</v>
      </c>
      <c r="C30" s="6">
        <f t="shared" si="5"/>
        <v>39</v>
      </c>
      <c r="D30" s="6">
        <f t="shared" si="6"/>
        <v>12.5</v>
      </c>
      <c r="E30" s="6">
        <f t="shared" si="7"/>
        <v>11.5</v>
      </c>
      <c r="F30" s="4"/>
      <c r="G30" s="1">
        <v>7</v>
      </c>
      <c r="H30" s="8">
        <f t="shared" si="8"/>
        <v>74</v>
      </c>
      <c r="I30" s="8">
        <f t="shared" si="9"/>
        <v>49</v>
      </c>
      <c r="J30" s="8">
        <f t="shared" si="10"/>
        <v>17.099999999999998</v>
      </c>
      <c r="K30" s="8">
        <f t="shared" si="11"/>
        <v>14.5</v>
      </c>
      <c r="M30" s="30"/>
      <c r="N30" s="31"/>
      <c r="O30" s="31"/>
      <c r="P30" s="31"/>
      <c r="Q30" s="31"/>
      <c r="R30" s="31"/>
      <c r="S30" s="32"/>
    </row>
    <row r="31" spans="1:11" ht="12.75">
      <c r="A31" s="1">
        <v>8</v>
      </c>
      <c r="B31" s="6">
        <f t="shared" si="4"/>
        <v>63.5</v>
      </c>
      <c r="C31" s="6">
        <f t="shared" si="5"/>
        <v>40</v>
      </c>
      <c r="D31" s="6">
        <f t="shared" si="6"/>
        <v>13</v>
      </c>
      <c r="E31" s="6">
        <f t="shared" si="7"/>
        <v>14</v>
      </c>
      <c r="F31" s="4"/>
      <c r="G31" s="1">
        <v>8</v>
      </c>
      <c r="H31" s="8">
        <f t="shared" si="8"/>
        <v>68</v>
      </c>
      <c r="I31" s="8">
        <f t="shared" si="9"/>
        <v>50</v>
      </c>
      <c r="J31" s="8">
        <f t="shared" si="10"/>
        <v>17.599999999999998</v>
      </c>
      <c r="K31" s="8">
        <f t="shared" si="11"/>
        <v>17</v>
      </c>
    </row>
    <row r="32" spans="1:11" ht="12.75">
      <c r="A32" s="1">
        <v>9</v>
      </c>
      <c r="B32" s="6">
        <f t="shared" si="4"/>
        <v>71.5</v>
      </c>
      <c r="C32" s="6">
        <f t="shared" si="5"/>
        <v>42</v>
      </c>
      <c r="D32" s="6">
        <f t="shared" si="6"/>
        <v>11.5</v>
      </c>
      <c r="E32" s="6">
        <f t="shared" si="7"/>
        <v>12.5</v>
      </c>
      <c r="F32" s="4"/>
      <c r="G32" s="1">
        <v>9</v>
      </c>
      <c r="H32" s="8">
        <f t="shared" si="8"/>
        <v>76</v>
      </c>
      <c r="I32" s="8">
        <f t="shared" si="9"/>
        <v>52</v>
      </c>
      <c r="J32" s="8">
        <f t="shared" si="10"/>
        <v>16.099999999999998</v>
      </c>
      <c r="K32" s="8">
        <f t="shared" si="11"/>
        <v>15.5</v>
      </c>
    </row>
    <row r="33" spans="1:11" ht="12.75">
      <c r="A33" s="1">
        <v>10</v>
      </c>
      <c r="B33" s="6">
        <f t="shared" si="4"/>
        <v>72.5</v>
      </c>
      <c r="C33" s="6">
        <f t="shared" si="5"/>
        <v>42</v>
      </c>
      <c r="D33" s="6">
        <f t="shared" si="6"/>
        <v>10.5</v>
      </c>
      <c r="E33" s="6">
        <f t="shared" si="7"/>
        <v>16</v>
      </c>
      <c r="F33" s="4"/>
      <c r="G33" s="1">
        <v>10</v>
      </c>
      <c r="H33" s="8">
        <f t="shared" si="8"/>
        <v>77</v>
      </c>
      <c r="I33" s="8">
        <f t="shared" si="9"/>
        <v>52</v>
      </c>
      <c r="J33" s="8">
        <f t="shared" si="10"/>
        <v>15.1</v>
      </c>
      <c r="K33" s="8">
        <f t="shared" si="11"/>
        <v>19</v>
      </c>
    </row>
    <row r="34" spans="1:11" ht="12.75">
      <c r="A34" s="1">
        <v>11</v>
      </c>
      <c r="B34" s="6">
        <f t="shared" si="4"/>
        <v>71.5</v>
      </c>
      <c r="C34" s="6">
        <f t="shared" si="5"/>
        <v>43</v>
      </c>
      <c r="D34" s="6">
        <f t="shared" si="6"/>
        <v>9.5</v>
      </c>
      <c r="E34" s="6">
        <f t="shared" si="7"/>
        <v>14.5</v>
      </c>
      <c r="F34" s="4"/>
      <c r="G34" s="1">
        <v>11</v>
      </c>
      <c r="H34" s="8">
        <f t="shared" si="8"/>
        <v>76</v>
      </c>
      <c r="I34" s="8">
        <f t="shared" si="9"/>
        <v>53</v>
      </c>
      <c r="J34" s="8">
        <f t="shared" si="10"/>
        <v>14.1</v>
      </c>
      <c r="K34" s="8">
        <f t="shared" si="11"/>
        <v>17.5</v>
      </c>
    </row>
    <row r="35" spans="1:11" ht="12.75">
      <c r="A35" s="1">
        <v>12</v>
      </c>
      <c r="B35" s="6">
        <f t="shared" si="4"/>
        <v>75.5</v>
      </c>
      <c r="C35" s="6">
        <f t="shared" si="5"/>
        <v>45</v>
      </c>
      <c r="D35" s="6">
        <f t="shared" si="6"/>
        <v>9</v>
      </c>
      <c r="E35" s="6">
        <f t="shared" si="7"/>
        <v>14</v>
      </c>
      <c r="F35" s="4"/>
      <c r="G35" s="1">
        <v>12</v>
      </c>
      <c r="H35" s="8">
        <f t="shared" si="8"/>
        <v>80</v>
      </c>
      <c r="I35" s="8">
        <f t="shared" si="9"/>
        <v>55</v>
      </c>
      <c r="J35" s="8">
        <f t="shared" si="10"/>
        <v>13.6</v>
      </c>
      <c r="K35" s="8">
        <f t="shared" si="11"/>
        <v>17</v>
      </c>
    </row>
    <row r="36" spans="1:11" ht="12.75">
      <c r="A36" s="1">
        <v>13</v>
      </c>
      <c r="B36" s="6">
        <f t="shared" si="4"/>
        <v>76.5</v>
      </c>
      <c r="C36" s="6">
        <f t="shared" si="5"/>
        <v>44</v>
      </c>
      <c r="D36" s="6">
        <f t="shared" si="6"/>
        <v>8</v>
      </c>
      <c r="E36" s="6">
        <f t="shared" si="7"/>
        <v>12.5</v>
      </c>
      <c r="F36" s="4"/>
      <c r="G36" s="1">
        <v>13</v>
      </c>
      <c r="H36" s="8">
        <f t="shared" si="8"/>
        <v>81</v>
      </c>
      <c r="I36" s="8">
        <f t="shared" si="9"/>
        <v>54</v>
      </c>
      <c r="J36" s="8">
        <f t="shared" si="10"/>
        <v>12.6</v>
      </c>
      <c r="K36" s="8">
        <f t="shared" si="11"/>
        <v>15.5</v>
      </c>
    </row>
    <row r="37" spans="1:11" ht="12.75">
      <c r="A37" s="1">
        <v>14</v>
      </c>
      <c r="B37" s="6">
        <f t="shared" si="4"/>
        <v>81.5</v>
      </c>
      <c r="C37" s="6">
        <f t="shared" si="5"/>
        <v>47</v>
      </c>
      <c r="D37" s="6">
        <f t="shared" si="6"/>
        <v>7.5</v>
      </c>
      <c r="E37" s="6">
        <f t="shared" si="7"/>
        <v>14</v>
      </c>
      <c r="F37" s="4"/>
      <c r="G37" s="1">
        <v>14</v>
      </c>
      <c r="H37" s="8">
        <f t="shared" si="8"/>
        <v>86</v>
      </c>
      <c r="I37" s="8">
        <f t="shared" si="9"/>
        <v>57</v>
      </c>
      <c r="J37" s="8">
        <f t="shared" si="10"/>
        <v>12.1</v>
      </c>
      <c r="K37" s="8">
        <f t="shared" si="11"/>
        <v>17</v>
      </c>
    </row>
    <row r="38" spans="1:11" ht="12.75">
      <c r="A38" s="1">
        <v>15</v>
      </c>
      <c r="B38" s="6">
        <f t="shared" si="4"/>
        <v>80.5</v>
      </c>
      <c r="C38" s="6">
        <f t="shared" si="5"/>
        <v>46</v>
      </c>
      <c r="D38" s="6">
        <f t="shared" si="6"/>
        <v>7.7</v>
      </c>
      <c r="E38" s="6">
        <f t="shared" si="7"/>
        <v>13</v>
      </c>
      <c r="F38" s="4"/>
      <c r="G38" s="1">
        <v>15</v>
      </c>
      <c r="H38" s="8">
        <f t="shared" si="8"/>
        <v>85</v>
      </c>
      <c r="I38" s="8">
        <f t="shared" si="9"/>
        <v>56</v>
      </c>
      <c r="J38" s="8">
        <f t="shared" si="10"/>
        <v>12.3</v>
      </c>
      <c r="K38" s="8">
        <f t="shared" si="11"/>
        <v>16</v>
      </c>
    </row>
    <row r="39" spans="1:11" ht="12.75">
      <c r="A39" s="1">
        <v>16</v>
      </c>
      <c r="B39" s="6">
        <f t="shared" si="4"/>
        <v>83.5</v>
      </c>
      <c r="C39" s="6">
        <f t="shared" si="5"/>
        <v>48</v>
      </c>
      <c r="D39" s="6">
        <f t="shared" si="6"/>
        <v>7.3</v>
      </c>
      <c r="E39" s="6">
        <f t="shared" si="7"/>
        <v>17</v>
      </c>
      <c r="F39" s="4"/>
      <c r="G39" s="1">
        <v>16</v>
      </c>
      <c r="H39" s="8">
        <f t="shared" si="8"/>
        <v>88</v>
      </c>
      <c r="I39" s="8">
        <f t="shared" si="9"/>
        <v>58</v>
      </c>
      <c r="J39" s="8">
        <f t="shared" si="10"/>
        <v>11.9</v>
      </c>
      <c r="K39" s="8">
        <f t="shared" si="11"/>
        <v>20</v>
      </c>
    </row>
    <row r="40" spans="1:11" ht="12.75">
      <c r="A40" s="1">
        <v>17</v>
      </c>
      <c r="B40" s="6">
        <f t="shared" si="4"/>
        <v>84.5</v>
      </c>
      <c r="C40" s="6">
        <f t="shared" si="5"/>
        <v>48</v>
      </c>
      <c r="D40" s="6">
        <f t="shared" si="6"/>
        <v>7</v>
      </c>
      <c r="E40" s="6">
        <f t="shared" si="7"/>
        <v>17.5</v>
      </c>
      <c r="F40" s="4"/>
      <c r="G40" s="1">
        <v>17</v>
      </c>
      <c r="H40" s="8">
        <f t="shared" si="8"/>
        <v>89</v>
      </c>
      <c r="I40" s="8">
        <f t="shared" si="9"/>
        <v>58</v>
      </c>
      <c r="J40" s="8">
        <f t="shared" si="10"/>
        <v>11.6</v>
      </c>
      <c r="K40" s="8">
        <f t="shared" si="11"/>
        <v>20.5</v>
      </c>
    </row>
    <row r="41" spans="1:11" ht="12.75">
      <c r="A41" s="1">
        <v>18</v>
      </c>
      <c r="B41" s="6">
        <f t="shared" si="4"/>
        <v>87.5</v>
      </c>
      <c r="C41" s="6">
        <f t="shared" si="5"/>
        <v>51</v>
      </c>
      <c r="D41" s="6">
        <f t="shared" si="6"/>
        <v>6.5</v>
      </c>
      <c r="E41" s="6">
        <f t="shared" si="7"/>
        <v>16.5</v>
      </c>
      <c r="F41" s="4"/>
      <c r="G41" s="1">
        <v>18</v>
      </c>
      <c r="H41" s="8">
        <f t="shared" si="8"/>
        <v>92</v>
      </c>
      <c r="I41" s="8">
        <f t="shared" si="9"/>
        <v>61</v>
      </c>
      <c r="J41" s="8">
        <f t="shared" si="10"/>
        <v>11.1</v>
      </c>
      <c r="K41" s="8">
        <f t="shared" si="11"/>
        <v>19.5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51</v>
      </c>
      <c r="B43" s="11"/>
      <c r="C43" s="11"/>
      <c r="D43" s="11"/>
      <c r="E43" s="11"/>
      <c r="G43" s="11" t="s">
        <v>52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24" t="s">
        <v>89</v>
      </c>
      <c r="N44" s="25"/>
      <c r="O44" s="25"/>
      <c r="P44" s="25"/>
      <c r="Q44" s="25"/>
      <c r="R44" s="25"/>
      <c r="S44" s="26"/>
    </row>
    <row r="45" spans="1:19" ht="12.75">
      <c r="A45" s="1">
        <v>1</v>
      </c>
      <c r="B45" s="6">
        <f>B24+4.5</f>
        <v>66</v>
      </c>
      <c r="C45" s="6">
        <f>C3+3</f>
        <v>34</v>
      </c>
      <c r="D45" s="6">
        <f>D3-3.2</f>
        <v>13.8</v>
      </c>
      <c r="E45" s="6">
        <f>E24+1.5</f>
        <v>13.5</v>
      </c>
      <c r="F45" s="4"/>
      <c r="G45" s="1">
        <v>1</v>
      </c>
      <c r="H45" s="6">
        <f>B45+6</f>
        <v>72</v>
      </c>
      <c r="I45" s="6">
        <f>C45-2</f>
        <v>32</v>
      </c>
      <c r="J45" s="6">
        <f>D45+3.7</f>
        <v>17.5</v>
      </c>
      <c r="K45" s="6">
        <f>E45-2.5</f>
        <v>11</v>
      </c>
      <c r="L45" s="4"/>
      <c r="M45" s="27"/>
      <c r="N45" s="28"/>
      <c r="O45" s="28"/>
      <c r="P45" s="28"/>
      <c r="Q45" s="28"/>
      <c r="R45" s="28"/>
      <c r="S45" s="29"/>
    </row>
    <row r="46" spans="1:19" ht="12.75">
      <c r="A46" s="1">
        <v>2</v>
      </c>
      <c r="B46" s="6">
        <f aca="true" t="shared" si="12" ref="B46:B62">B25+4.5</f>
        <v>68</v>
      </c>
      <c r="C46" s="6">
        <f aca="true" t="shared" si="13" ref="C46:C62">C4+3</f>
        <v>36</v>
      </c>
      <c r="D46" s="6">
        <f aca="true" t="shared" si="14" ref="D46:D62">D4-3.2</f>
        <v>8.3</v>
      </c>
      <c r="E46" s="6">
        <f aca="true" t="shared" si="15" ref="E46:E62">E25+1.5</f>
        <v>12</v>
      </c>
      <c r="F46" s="4"/>
      <c r="G46" s="1">
        <v>2</v>
      </c>
      <c r="H46" s="6">
        <f aca="true" t="shared" si="16" ref="H46:H62">B46+6</f>
        <v>74</v>
      </c>
      <c r="I46" s="6">
        <f aca="true" t="shared" si="17" ref="I46:I62">C46-2</f>
        <v>34</v>
      </c>
      <c r="J46" s="6">
        <f aca="true" t="shared" si="18" ref="J46:J62">D46+3.7</f>
        <v>12</v>
      </c>
      <c r="K46" s="6">
        <f aca="true" t="shared" si="19" ref="K46:K62">E46-2.5</f>
        <v>9.5</v>
      </c>
      <c r="L46" s="4"/>
      <c r="M46" s="27"/>
      <c r="N46" s="28"/>
      <c r="O46" s="28"/>
      <c r="P46" s="28"/>
      <c r="Q46" s="28"/>
      <c r="R46" s="28"/>
      <c r="S46" s="29"/>
    </row>
    <row r="47" spans="1:19" ht="12.75">
      <c r="A47" s="1">
        <v>3</v>
      </c>
      <c r="B47" s="6">
        <f t="shared" si="12"/>
        <v>62</v>
      </c>
      <c r="C47" s="6">
        <f t="shared" si="13"/>
        <v>37</v>
      </c>
      <c r="D47" s="6">
        <f t="shared" si="14"/>
        <v>10.3</v>
      </c>
      <c r="E47" s="6">
        <f t="shared" si="15"/>
        <v>13.5</v>
      </c>
      <c r="F47" s="4"/>
      <c r="G47" s="1">
        <v>3</v>
      </c>
      <c r="H47" s="6">
        <f t="shared" si="16"/>
        <v>68</v>
      </c>
      <c r="I47" s="6">
        <f t="shared" si="17"/>
        <v>35</v>
      </c>
      <c r="J47" s="6">
        <f t="shared" si="18"/>
        <v>14</v>
      </c>
      <c r="K47" s="6">
        <f t="shared" si="19"/>
        <v>11</v>
      </c>
      <c r="L47" s="4"/>
      <c r="M47" s="27"/>
      <c r="N47" s="28"/>
      <c r="O47" s="28"/>
      <c r="P47" s="28"/>
      <c r="Q47" s="28"/>
      <c r="R47" s="28"/>
      <c r="S47" s="29"/>
    </row>
    <row r="48" spans="1:19" ht="12.75">
      <c r="A48" s="1">
        <v>4</v>
      </c>
      <c r="B48" s="6">
        <f t="shared" si="12"/>
        <v>67</v>
      </c>
      <c r="C48" s="6">
        <f t="shared" si="13"/>
        <v>39</v>
      </c>
      <c r="D48" s="6">
        <f t="shared" si="14"/>
        <v>8.100000000000001</v>
      </c>
      <c r="E48" s="6">
        <f t="shared" si="15"/>
        <v>13</v>
      </c>
      <c r="F48" s="4"/>
      <c r="G48" s="1">
        <v>4</v>
      </c>
      <c r="H48" s="6">
        <f t="shared" si="16"/>
        <v>73</v>
      </c>
      <c r="I48" s="6">
        <f t="shared" si="17"/>
        <v>37</v>
      </c>
      <c r="J48" s="6">
        <f t="shared" si="18"/>
        <v>11.8</v>
      </c>
      <c r="K48" s="6">
        <f t="shared" si="19"/>
        <v>10.5</v>
      </c>
      <c r="L48" s="4"/>
      <c r="M48" s="27"/>
      <c r="N48" s="28"/>
      <c r="O48" s="28"/>
      <c r="P48" s="28"/>
      <c r="Q48" s="28"/>
      <c r="R48" s="28"/>
      <c r="S48" s="29"/>
    </row>
    <row r="49" spans="1:19" ht="12.75">
      <c r="A49" s="1">
        <v>5</v>
      </c>
      <c r="B49" s="6">
        <f t="shared" si="12"/>
        <v>70</v>
      </c>
      <c r="C49" s="6">
        <f t="shared" si="13"/>
        <v>39</v>
      </c>
      <c r="D49" s="6">
        <f t="shared" si="14"/>
        <v>9.8</v>
      </c>
      <c r="E49" s="6">
        <f t="shared" si="15"/>
        <v>13.5</v>
      </c>
      <c r="F49" s="4"/>
      <c r="G49" s="1">
        <v>5</v>
      </c>
      <c r="H49" s="6">
        <f t="shared" si="16"/>
        <v>76</v>
      </c>
      <c r="I49" s="6">
        <f t="shared" si="17"/>
        <v>37</v>
      </c>
      <c r="J49" s="6">
        <f t="shared" si="18"/>
        <v>13.5</v>
      </c>
      <c r="K49" s="6">
        <f t="shared" si="19"/>
        <v>11</v>
      </c>
      <c r="L49" s="4"/>
      <c r="M49" s="27"/>
      <c r="N49" s="28"/>
      <c r="O49" s="28"/>
      <c r="P49" s="28"/>
      <c r="Q49" s="28"/>
      <c r="R49" s="28"/>
      <c r="S49" s="29"/>
    </row>
    <row r="50" spans="1:19" ht="12.75">
      <c r="A50" s="1">
        <v>6</v>
      </c>
      <c r="B50" s="6">
        <f t="shared" si="12"/>
        <v>71</v>
      </c>
      <c r="C50" s="6">
        <f t="shared" si="13"/>
        <v>42</v>
      </c>
      <c r="D50" s="6">
        <f t="shared" si="14"/>
        <v>9.3</v>
      </c>
      <c r="E50" s="6">
        <f t="shared" si="15"/>
        <v>15.5</v>
      </c>
      <c r="F50" s="4"/>
      <c r="G50" s="1">
        <v>6</v>
      </c>
      <c r="H50" s="6">
        <f t="shared" si="16"/>
        <v>77</v>
      </c>
      <c r="I50" s="6">
        <f t="shared" si="17"/>
        <v>40</v>
      </c>
      <c r="J50" s="6">
        <f t="shared" si="18"/>
        <v>13</v>
      </c>
      <c r="K50" s="6">
        <f t="shared" si="19"/>
        <v>13</v>
      </c>
      <c r="L50" s="4"/>
      <c r="M50" s="27"/>
      <c r="N50" s="28"/>
      <c r="O50" s="28"/>
      <c r="P50" s="28"/>
      <c r="Q50" s="28"/>
      <c r="R50" s="28"/>
      <c r="S50" s="29"/>
    </row>
    <row r="51" spans="1:19" ht="13.5" thickBot="1">
      <c r="A51" s="1">
        <v>7</v>
      </c>
      <c r="B51" s="6">
        <f t="shared" si="12"/>
        <v>74</v>
      </c>
      <c r="C51" s="6">
        <f t="shared" si="13"/>
        <v>45</v>
      </c>
      <c r="D51" s="6">
        <f t="shared" si="14"/>
        <v>7.8</v>
      </c>
      <c r="E51" s="6">
        <f t="shared" si="15"/>
        <v>13</v>
      </c>
      <c r="F51" s="4"/>
      <c r="G51" s="1">
        <v>7</v>
      </c>
      <c r="H51" s="6">
        <f t="shared" si="16"/>
        <v>80</v>
      </c>
      <c r="I51" s="6">
        <f t="shared" si="17"/>
        <v>43</v>
      </c>
      <c r="J51" s="6">
        <f t="shared" si="18"/>
        <v>11.5</v>
      </c>
      <c r="K51" s="6">
        <f t="shared" si="19"/>
        <v>10.5</v>
      </c>
      <c r="L51" s="4"/>
      <c r="M51" s="30"/>
      <c r="N51" s="31"/>
      <c r="O51" s="31"/>
      <c r="P51" s="31"/>
      <c r="Q51" s="31"/>
      <c r="R51" s="31"/>
      <c r="S51" s="32"/>
    </row>
    <row r="52" spans="1:12" ht="12.75">
      <c r="A52" s="1">
        <v>8</v>
      </c>
      <c r="B52" s="6">
        <f t="shared" si="12"/>
        <v>68</v>
      </c>
      <c r="C52" s="6">
        <f t="shared" si="13"/>
        <v>46</v>
      </c>
      <c r="D52" s="6">
        <f t="shared" si="14"/>
        <v>8.3</v>
      </c>
      <c r="E52" s="6">
        <f t="shared" si="15"/>
        <v>15.5</v>
      </c>
      <c r="F52" s="4"/>
      <c r="G52" s="1">
        <v>8</v>
      </c>
      <c r="H52" s="6">
        <f t="shared" si="16"/>
        <v>74</v>
      </c>
      <c r="I52" s="6">
        <f t="shared" si="17"/>
        <v>44</v>
      </c>
      <c r="J52" s="6">
        <f t="shared" si="18"/>
        <v>12</v>
      </c>
      <c r="K52" s="6">
        <f t="shared" si="19"/>
        <v>13</v>
      </c>
      <c r="L52" s="4"/>
    </row>
    <row r="53" spans="1:12" ht="12.75">
      <c r="A53" s="1">
        <v>9</v>
      </c>
      <c r="B53" s="6">
        <f t="shared" si="12"/>
        <v>76</v>
      </c>
      <c r="C53" s="6">
        <f t="shared" si="13"/>
        <v>48</v>
      </c>
      <c r="D53" s="6">
        <f t="shared" si="14"/>
        <v>6.8</v>
      </c>
      <c r="E53" s="6">
        <f t="shared" si="15"/>
        <v>14</v>
      </c>
      <c r="F53" s="4"/>
      <c r="G53" s="1">
        <v>9</v>
      </c>
      <c r="H53" s="6">
        <f t="shared" si="16"/>
        <v>82</v>
      </c>
      <c r="I53" s="6">
        <f t="shared" si="17"/>
        <v>46</v>
      </c>
      <c r="J53" s="6">
        <f t="shared" si="18"/>
        <v>10.5</v>
      </c>
      <c r="K53" s="6">
        <f t="shared" si="19"/>
        <v>11.5</v>
      </c>
      <c r="L53" s="4"/>
    </row>
    <row r="54" spans="1:12" ht="12.75">
      <c r="A54" s="1">
        <v>10</v>
      </c>
      <c r="B54" s="6">
        <f t="shared" si="12"/>
        <v>77</v>
      </c>
      <c r="C54" s="6">
        <f t="shared" si="13"/>
        <v>48</v>
      </c>
      <c r="D54" s="6">
        <f t="shared" si="14"/>
        <v>5.8</v>
      </c>
      <c r="E54" s="6">
        <f t="shared" si="15"/>
        <v>17.5</v>
      </c>
      <c r="F54" s="4"/>
      <c r="G54" s="1">
        <v>10</v>
      </c>
      <c r="H54" s="6">
        <f t="shared" si="16"/>
        <v>83</v>
      </c>
      <c r="I54" s="6">
        <f t="shared" si="17"/>
        <v>46</v>
      </c>
      <c r="J54" s="6">
        <f t="shared" si="18"/>
        <v>9.5</v>
      </c>
      <c r="K54" s="6">
        <f t="shared" si="19"/>
        <v>15</v>
      </c>
      <c r="L54" s="4"/>
    </row>
    <row r="55" spans="1:12" ht="12.75">
      <c r="A55" s="1">
        <v>11</v>
      </c>
      <c r="B55" s="6">
        <f t="shared" si="12"/>
        <v>76</v>
      </c>
      <c r="C55" s="6">
        <f t="shared" si="13"/>
        <v>49</v>
      </c>
      <c r="D55" s="6">
        <f t="shared" si="14"/>
        <v>4.8</v>
      </c>
      <c r="E55" s="6">
        <f t="shared" si="15"/>
        <v>16</v>
      </c>
      <c r="F55" s="4"/>
      <c r="G55" s="1">
        <v>11</v>
      </c>
      <c r="H55" s="6">
        <f t="shared" si="16"/>
        <v>82</v>
      </c>
      <c r="I55" s="6">
        <f t="shared" si="17"/>
        <v>47</v>
      </c>
      <c r="J55" s="6">
        <f t="shared" si="18"/>
        <v>8.5</v>
      </c>
      <c r="K55" s="6">
        <f t="shared" si="19"/>
        <v>13.5</v>
      </c>
      <c r="L55" s="4"/>
    </row>
    <row r="56" spans="1:12" ht="12.75">
      <c r="A56" s="1">
        <v>12</v>
      </c>
      <c r="B56" s="6">
        <f t="shared" si="12"/>
        <v>80</v>
      </c>
      <c r="C56" s="6">
        <f t="shared" si="13"/>
        <v>51</v>
      </c>
      <c r="D56" s="6">
        <f t="shared" si="14"/>
        <v>4.3</v>
      </c>
      <c r="E56" s="6">
        <f t="shared" si="15"/>
        <v>15.5</v>
      </c>
      <c r="F56" s="4"/>
      <c r="G56" s="1">
        <v>12</v>
      </c>
      <c r="H56" s="6">
        <f t="shared" si="16"/>
        <v>86</v>
      </c>
      <c r="I56" s="6">
        <f t="shared" si="17"/>
        <v>49</v>
      </c>
      <c r="J56" s="6">
        <f t="shared" si="18"/>
        <v>8</v>
      </c>
      <c r="K56" s="6">
        <f t="shared" si="19"/>
        <v>13</v>
      </c>
      <c r="L56" s="4"/>
    </row>
    <row r="57" spans="1:12" ht="12.75">
      <c r="A57" s="1">
        <v>13</v>
      </c>
      <c r="B57" s="6">
        <f t="shared" si="12"/>
        <v>81</v>
      </c>
      <c r="C57" s="6">
        <f t="shared" si="13"/>
        <v>50</v>
      </c>
      <c r="D57" s="6">
        <f t="shared" si="14"/>
        <v>3.3</v>
      </c>
      <c r="E57" s="6">
        <f t="shared" si="15"/>
        <v>14</v>
      </c>
      <c r="F57" s="4"/>
      <c r="G57" s="1">
        <v>13</v>
      </c>
      <c r="H57" s="6">
        <f t="shared" si="16"/>
        <v>87</v>
      </c>
      <c r="I57" s="6">
        <f t="shared" si="17"/>
        <v>48</v>
      </c>
      <c r="J57" s="6">
        <f t="shared" si="18"/>
        <v>7</v>
      </c>
      <c r="K57" s="6">
        <f t="shared" si="19"/>
        <v>11.5</v>
      </c>
      <c r="L57" s="4"/>
    </row>
    <row r="58" spans="1:12" ht="12.75">
      <c r="A58" s="1">
        <v>14</v>
      </c>
      <c r="B58" s="6">
        <f t="shared" si="12"/>
        <v>86</v>
      </c>
      <c r="C58" s="6">
        <f t="shared" si="13"/>
        <v>53</v>
      </c>
      <c r="D58" s="6">
        <f t="shared" si="14"/>
        <v>2.8</v>
      </c>
      <c r="E58" s="6">
        <f t="shared" si="15"/>
        <v>15.5</v>
      </c>
      <c r="F58" s="4"/>
      <c r="G58" s="1">
        <v>14</v>
      </c>
      <c r="H58" s="6">
        <f t="shared" si="16"/>
        <v>92</v>
      </c>
      <c r="I58" s="6">
        <f t="shared" si="17"/>
        <v>51</v>
      </c>
      <c r="J58" s="6">
        <f t="shared" si="18"/>
        <v>6.5</v>
      </c>
      <c r="K58" s="6">
        <f t="shared" si="19"/>
        <v>13</v>
      </c>
      <c r="L58" s="4"/>
    </row>
    <row r="59" spans="1:12" ht="12.75">
      <c r="A59" s="1">
        <v>15</v>
      </c>
      <c r="B59" s="6">
        <f t="shared" si="12"/>
        <v>85</v>
      </c>
      <c r="C59" s="6">
        <f t="shared" si="13"/>
        <v>52</v>
      </c>
      <c r="D59" s="6">
        <f t="shared" si="14"/>
        <v>3</v>
      </c>
      <c r="E59" s="6">
        <f t="shared" si="15"/>
        <v>14.5</v>
      </c>
      <c r="F59" s="4"/>
      <c r="G59" s="1">
        <v>15</v>
      </c>
      <c r="H59" s="6">
        <f t="shared" si="16"/>
        <v>91</v>
      </c>
      <c r="I59" s="6">
        <f t="shared" si="17"/>
        <v>50</v>
      </c>
      <c r="J59" s="6">
        <f t="shared" si="18"/>
        <v>6.7</v>
      </c>
      <c r="K59" s="6">
        <f t="shared" si="19"/>
        <v>12</v>
      </c>
      <c r="L59" s="4"/>
    </row>
    <row r="60" spans="1:12" ht="12.75">
      <c r="A60" s="1">
        <v>16</v>
      </c>
      <c r="B60" s="6">
        <f t="shared" si="12"/>
        <v>88</v>
      </c>
      <c r="C60" s="6">
        <f t="shared" si="13"/>
        <v>54</v>
      </c>
      <c r="D60" s="6">
        <f t="shared" si="14"/>
        <v>2.5999999999999996</v>
      </c>
      <c r="E60" s="6">
        <f t="shared" si="15"/>
        <v>18.5</v>
      </c>
      <c r="F60" s="4"/>
      <c r="G60" s="1">
        <v>16</v>
      </c>
      <c r="H60" s="6">
        <f t="shared" si="16"/>
        <v>94</v>
      </c>
      <c r="I60" s="6">
        <f t="shared" si="17"/>
        <v>52</v>
      </c>
      <c r="J60" s="6">
        <f t="shared" si="18"/>
        <v>6.3</v>
      </c>
      <c r="K60" s="6">
        <f t="shared" si="19"/>
        <v>16</v>
      </c>
      <c r="L60" s="4"/>
    </row>
    <row r="61" spans="1:12" ht="12.75">
      <c r="A61" s="1">
        <v>17</v>
      </c>
      <c r="B61" s="6">
        <f t="shared" si="12"/>
        <v>89</v>
      </c>
      <c r="C61" s="6">
        <f t="shared" si="13"/>
        <v>54</v>
      </c>
      <c r="D61" s="6">
        <f t="shared" si="14"/>
        <v>2.3</v>
      </c>
      <c r="E61" s="6">
        <f t="shared" si="15"/>
        <v>19</v>
      </c>
      <c r="F61" s="4"/>
      <c r="G61" s="1">
        <v>17</v>
      </c>
      <c r="H61" s="6">
        <f t="shared" si="16"/>
        <v>95</v>
      </c>
      <c r="I61" s="6">
        <f t="shared" si="17"/>
        <v>52</v>
      </c>
      <c r="J61" s="6">
        <f t="shared" si="18"/>
        <v>6</v>
      </c>
      <c r="K61" s="6">
        <f t="shared" si="19"/>
        <v>16.5</v>
      </c>
      <c r="L61" s="4"/>
    </row>
    <row r="62" spans="1:12" ht="12.75">
      <c r="A62" s="1">
        <v>18</v>
      </c>
      <c r="B62" s="6">
        <f t="shared" si="12"/>
        <v>92</v>
      </c>
      <c r="C62" s="6">
        <f t="shared" si="13"/>
        <v>57</v>
      </c>
      <c r="D62" s="6">
        <f t="shared" si="14"/>
        <v>1.7999999999999998</v>
      </c>
      <c r="E62" s="6">
        <f t="shared" si="15"/>
        <v>18</v>
      </c>
      <c r="F62" s="4"/>
      <c r="G62" s="1">
        <v>18</v>
      </c>
      <c r="H62" s="6">
        <f t="shared" si="16"/>
        <v>98</v>
      </c>
      <c r="I62" s="6">
        <f t="shared" si="17"/>
        <v>55</v>
      </c>
      <c r="J62" s="6">
        <f t="shared" si="18"/>
        <v>5.5</v>
      </c>
      <c r="K62" s="6">
        <f t="shared" si="19"/>
        <v>15.5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52"/>
  </sheetPr>
  <dimension ref="A1:S63"/>
  <sheetViews>
    <sheetView workbookViewId="0" topLeftCell="A31">
      <selection activeCell="N56" sqref="N56"/>
    </sheetView>
  </sheetViews>
  <sheetFormatPr defaultColWidth="9.00390625" defaultRowHeight="12.75"/>
  <cols>
    <col min="1" max="1" width="7.25390625" style="0" customWidth="1"/>
    <col min="6" max="6" width="4.00390625" style="0" customWidth="1"/>
    <col min="12" max="12" width="9.125" style="7" customWidth="1"/>
  </cols>
  <sheetData>
    <row r="1" spans="2:11" ht="13.5" thickBot="1">
      <c r="B1" s="12" t="s">
        <v>53</v>
      </c>
      <c r="C1" s="11"/>
      <c r="D1" s="11"/>
      <c r="E1" s="11"/>
      <c r="F1" s="3"/>
      <c r="G1" s="11" t="s">
        <v>54</v>
      </c>
      <c r="H1" s="11"/>
      <c r="I1" s="11"/>
      <c r="J1" s="11"/>
      <c r="K1" s="11"/>
    </row>
    <row r="2" spans="1:19" ht="14.25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3"/>
      <c r="G2" s="2" t="s">
        <v>5</v>
      </c>
      <c r="H2" s="2" t="s">
        <v>0</v>
      </c>
      <c r="I2" s="2" t="s">
        <v>1</v>
      </c>
      <c r="J2" s="2" t="s">
        <v>2</v>
      </c>
      <c r="K2" s="2" t="s">
        <v>3</v>
      </c>
      <c r="M2" s="33" t="s">
        <v>91</v>
      </c>
      <c r="N2" s="34"/>
      <c r="O2" s="34"/>
      <c r="P2" s="34"/>
      <c r="Q2" s="34"/>
      <c r="R2" s="34"/>
      <c r="S2" s="35"/>
    </row>
    <row r="3" spans="1:19" ht="12.75">
      <c r="A3" s="1">
        <v>1</v>
      </c>
      <c r="B3" s="6">
        <v>52</v>
      </c>
      <c r="C3" s="6">
        <v>72</v>
      </c>
      <c r="D3" s="8">
        <v>13</v>
      </c>
      <c r="E3" s="6">
        <v>2.7</v>
      </c>
      <c r="F3" s="4"/>
      <c r="G3" s="1">
        <v>1</v>
      </c>
      <c r="H3" s="8">
        <f>B3+2</f>
        <v>54</v>
      </c>
      <c r="I3" s="8">
        <f>C3+2</f>
        <v>74</v>
      </c>
      <c r="J3" s="8">
        <f>D3+3.2</f>
        <v>16.2</v>
      </c>
      <c r="K3" s="6">
        <f>E3+2.5</f>
        <v>5.2</v>
      </c>
      <c r="M3" s="36"/>
      <c r="N3" s="37"/>
      <c r="O3" s="37"/>
      <c r="P3" s="37"/>
      <c r="Q3" s="37"/>
      <c r="R3" s="37"/>
      <c r="S3" s="38"/>
    </row>
    <row r="4" spans="1:19" ht="12.75">
      <c r="A4" s="1">
        <v>2</v>
      </c>
      <c r="B4" s="6">
        <v>53</v>
      </c>
      <c r="C4" s="6">
        <v>74</v>
      </c>
      <c r="D4" s="8">
        <v>12.5</v>
      </c>
      <c r="E4" s="6">
        <v>2.8</v>
      </c>
      <c r="F4" s="4"/>
      <c r="G4" s="1">
        <v>2</v>
      </c>
      <c r="H4" s="8">
        <f aca="true" t="shared" si="0" ref="H4:H20">B4+2</f>
        <v>55</v>
      </c>
      <c r="I4" s="8">
        <f aca="true" t="shared" si="1" ref="I4:I20">C4+2</f>
        <v>76</v>
      </c>
      <c r="J4" s="8">
        <f aca="true" t="shared" si="2" ref="J4:J20">D4+3.2</f>
        <v>15.7</v>
      </c>
      <c r="K4" s="6">
        <f aca="true" t="shared" si="3" ref="K4:K20">E4+2.5</f>
        <v>5.3</v>
      </c>
      <c r="M4" s="36"/>
      <c r="N4" s="37"/>
      <c r="O4" s="37"/>
      <c r="P4" s="37"/>
      <c r="Q4" s="37"/>
      <c r="R4" s="37"/>
      <c r="S4" s="38"/>
    </row>
    <row r="5" spans="1:19" ht="12.75">
      <c r="A5" s="1">
        <v>3</v>
      </c>
      <c r="B5" s="6">
        <v>50</v>
      </c>
      <c r="C5" s="6">
        <v>72</v>
      </c>
      <c r="D5" s="8">
        <v>12</v>
      </c>
      <c r="E5" s="6">
        <v>3</v>
      </c>
      <c r="F5" s="4"/>
      <c r="G5" s="1">
        <v>3</v>
      </c>
      <c r="H5" s="8">
        <f t="shared" si="0"/>
        <v>52</v>
      </c>
      <c r="I5" s="8">
        <f t="shared" si="1"/>
        <v>74</v>
      </c>
      <c r="J5" s="8">
        <f t="shared" si="2"/>
        <v>15.2</v>
      </c>
      <c r="K5" s="6">
        <f t="shared" si="3"/>
        <v>5.5</v>
      </c>
      <c r="M5" s="36"/>
      <c r="N5" s="37"/>
      <c r="O5" s="37"/>
      <c r="P5" s="37"/>
      <c r="Q5" s="37"/>
      <c r="R5" s="37"/>
      <c r="S5" s="38"/>
    </row>
    <row r="6" spans="1:19" ht="12.75">
      <c r="A6" s="1">
        <v>4</v>
      </c>
      <c r="B6" s="6">
        <v>51</v>
      </c>
      <c r="C6" s="6">
        <v>73</v>
      </c>
      <c r="D6" s="8">
        <v>11</v>
      </c>
      <c r="E6" s="6">
        <v>3.2</v>
      </c>
      <c r="F6" s="4"/>
      <c r="G6" s="1">
        <v>4</v>
      </c>
      <c r="H6" s="8">
        <f t="shared" si="0"/>
        <v>53</v>
      </c>
      <c r="I6" s="8">
        <f t="shared" si="1"/>
        <v>75</v>
      </c>
      <c r="J6" s="8">
        <f t="shared" si="2"/>
        <v>14.2</v>
      </c>
      <c r="K6" s="6">
        <f t="shared" si="3"/>
        <v>5.7</v>
      </c>
      <c r="M6" s="36"/>
      <c r="N6" s="37"/>
      <c r="O6" s="37"/>
      <c r="P6" s="37"/>
      <c r="Q6" s="37"/>
      <c r="R6" s="37"/>
      <c r="S6" s="38"/>
    </row>
    <row r="7" spans="1:19" ht="12.75">
      <c r="A7" s="1">
        <v>5</v>
      </c>
      <c r="B7" s="6">
        <v>54</v>
      </c>
      <c r="C7" s="6">
        <v>70</v>
      </c>
      <c r="D7" s="8">
        <v>10.1</v>
      </c>
      <c r="E7" s="6">
        <v>3.2</v>
      </c>
      <c r="F7" s="4"/>
      <c r="G7" s="1">
        <v>5</v>
      </c>
      <c r="H7" s="8">
        <f t="shared" si="0"/>
        <v>56</v>
      </c>
      <c r="I7" s="8">
        <f t="shared" si="1"/>
        <v>72</v>
      </c>
      <c r="J7" s="8">
        <f t="shared" si="2"/>
        <v>13.3</v>
      </c>
      <c r="K7" s="6">
        <f t="shared" si="3"/>
        <v>5.7</v>
      </c>
      <c r="M7" s="36"/>
      <c r="N7" s="37"/>
      <c r="O7" s="37"/>
      <c r="P7" s="37"/>
      <c r="Q7" s="37"/>
      <c r="R7" s="37"/>
      <c r="S7" s="38"/>
    </row>
    <row r="8" spans="1:19" ht="12.75">
      <c r="A8" s="1">
        <v>6</v>
      </c>
      <c r="B8" s="6">
        <v>55</v>
      </c>
      <c r="C8" s="6">
        <v>67</v>
      </c>
      <c r="D8" s="8">
        <v>9</v>
      </c>
      <c r="E8" s="6">
        <v>3.3</v>
      </c>
      <c r="F8" s="4"/>
      <c r="G8" s="1">
        <v>6</v>
      </c>
      <c r="H8" s="8">
        <f t="shared" si="0"/>
        <v>57</v>
      </c>
      <c r="I8" s="8">
        <f t="shared" si="1"/>
        <v>69</v>
      </c>
      <c r="J8" s="8">
        <f t="shared" si="2"/>
        <v>12.2</v>
      </c>
      <c r="K8" s="6">
        <f t="shared" si="3"/>
        <v>5.8</v>
      </c>
      <c r="M8" s="36"/>
      <c r="N8" s="37"/>
      <c r="O8" s="37"/>
      <c r="P8" s="37"/>
      <c r="Q8" s="37"/>
      <c r="R8" s="37"/>
      <c r="S8" s="38"/>
    </row>
    <row r="9" spans="1:19" ht="13.5" thickBot="1">
      <c r="A9" s="1">
        <v>7</v>
      </c>
      <c r="B9" s="6">
        <v>57</v>
      </c>
      <c r="C9" s="6">
        <v>67</v>
      </c>
      <c r="D9" s="8">
        <v>8.5</v>
      </c>
      <c r="E9" s="6">
        <v>3.4</v>
      </c>
      <c r="F9" s="4"/>
      <c r="G9" s="1">
        <v>7</v>
      </c>
      <c r="H9" s="8">
        <f t="shared" si="0"/>
        <v>59</v>
      </c>
      <c r="I9" s="8">
        <f t="shared" si="1"/>
        <v>69</v>
      </c>
      <c r="J9" s="8">
        <f t="shared" si="2"/>
        <v>11.7</v>
      </c>
      <c r="K9" s="6">
        <f t="shared" si="3"/>
        <v>5.9</v>
      </c>
      <c r="M9" s="39"/>
      <c r="N9" s="40"/>
      <c r="O9" s="40"/>
      <c r="P9" s="40"/>
      <c r="Q9" s="40"/>
      <c r="R9" s="40"/>
      <c r="S9" s="41"/>
    </row>
    <row r="10" spans="1:11" ht="12.75">
      <c r="A10" s="1">
        <v>8</v>
      </c>
      <c r="B10" s="6">
        <v>52</v>
      </c>
      <c r="C10" s="6">
        <v>62</v>
      </c>
      <c r="D10" s="8">
        <v>8.2</v>
      </c>
      <c r="E10" s="6">
        <v>3.6</v>
      </c>
      <c r="F10" s="4"/>
      <c r="G10" s="1">
        <v>8</v>
      </c>
      <c r="H10" s="8">
        <f t="shared" si="0"/>
        <v>54</v>
      </c>
      <c r="I10" s="8">
        <f t="shared" si="1"/>
        <v>64</v>
      </c>
      <c r="J10" s="8">
        <f t="shared" si="2"/>
        <v>11.399999999999999</v>
      </c>
      <c r="K10" s="6">
        <f t="shared" si="3"/>
        <v>6.1</v>
      </c>
    </row>
    <row r="11" spans="1:11" ht="12.75">
      <c r="A11" s="1">
        <v>9</v>
      </c>
      <c r="B11" s="6">
        <v>60</v>
      </c>
      <c r="C11" s="6">
        <v>72</v>
      </c>
      <c r="D11" s="8">
        <v>8</v>
      </c>
      <c r="E11" s="6">
        <v>3.7</v>
      </c>
      <c r="F11" s="4"/>
      <c r="G11" s="1">
        <v>9</v>
      </c>
      <c r="H11" s="8">
        <f t="shared" si="0"/>
        <v>62</v>
      </c>
      <c r="I11" s="8">
        <f t="shared" si="1"/>
        <v>74</v>
      </c>
      <c r="J11" s="8">
        <f t="shared" si="2"/>
        <v>11.2</v>
      </c>
      <c r="K11" s="6">
        <f t="shared" si="3"/>
        <v>6.2</v>
      </c>
    </row>
    <row r="12" spans="1:11" ht="12.75">
      <c r="A12" s="1">
        <v>10</v>
      </c>
      <c r="B12" s="6">
        <v>60</v>
      </c>
      <c r="C12" s="6">
        <v>72</v>
      </c>
      <c r="D12" s="8">
        <v>5.5</v>
      </c>
      <c r="E12" s="6">
        <v>3.7</v>
      </c>
      <c r="F12" s="4"/>
      <c r="G12" s="1">
        <v>10</v>
      </c>
      <c r="H12" s="8">
        <f t="shared" si="0"/>
        <v>62</v>
      </c>
      <c r="I12" s="8">
        <f t="shared" si="1"/>
        <v>74</v>
      </c>
      <c r="J12" s="8">
        <f t="shared" si="2"/>
        <v>8.7</v>
      </c>
      <c r="K12" s="6">
        <f t="shared" si="3"/>
        <v>6.2</v>
      </c>
    </row>
    <row r="13" spans="1:11" ht="12.75">
      <c r="A13" s="1">
        <v>11</v>
      </c>
      <c r="B13" s="6">
        <v>62</v>
      </c>
      <c r="C13" s="6">
        <v>74</v>
      </c>
      <c r="D13" s="8">
        <v>5</v>
      </c>
      <c r="E13" s="6">
        <v>3.4</v>
      </c>
      <c r="F13" s="4"/>
      <c r="G13" s="1">
        <v>11</v>
      </c>
      <c r="H13" s="8">
        <f t="shared" si="0"/>
        <v>64</v>
      </c>
      <c r="I13" s="8">
        <f t="shared" si="1"/>
        <v>76</v>
      </c>
      <c r="J13" s="8">
        <f t="shared" si="2"/>
        <v>8.2</v>
      </c>
      <c r="K13" s="6">
        <f t="shared" si="3"/>
        <v>5.9</v>
      </c>
    </row>
    <row r="14" spans="1:11" ht="12.75">
      <c r="A14" s="1">
        <v>12</v>
      </c>
      <c r="B14" s="6">
        <v>64</v>
      </c>
      <c r="C14" s="6">
        <v>75</v>
      </c>
      <c r="D14" s="8">
        <v>4.7</v>
      </c>
      <c r="E14" s="6">
        <v>4</v>
      </c>
      <c r="F14" s="4"/>
      <c r="G14" s="1">
        <v>12</v>
      </c>
      <c r="H14" s="8">
        <f t="shared" si="0"/>
        <v>66</v>
      </c>
      <c r="I14" s="8">
        <f t="shared" si="1"/>
        <v>77</v>
      </c>
      <c r="J14" s="8">
        <f t="shared" si="2"/>
        <v>7.9</v>
      </c>
      <c r="K14" s="6">
        <f t="shared" si="3"/>
        <v>6.5</v>
      </c>
    </row>
    <row r="15" spans="1:11" ht="12.75">
      <c r="A15" s="1">
        <v>13</v>
      </c>
      <c r="B15" s="6">
        <v>65</v>
      </c>
      <c r="C15" s="6">
        <v>76</v>
      </c>
      <c r="D15" s="8">
        <v>4.6</v>
      </c>
      <c r="E15" s="6">
        <v>4.2</v>
      </c>
      <c r="F15" s="4"/>
      <c r="G15" s="1">
        <v>13</v>
      </c>
      <c r="H15" s="8">
        <f t="shared" si="0"/>
        <v>67</v>
      </c>
      <c r="I15" s="8">
        <f t="shared" si="1"/>
        <v>78</v>
      </c>
      <c r="J15" s="8">
        <f t="shared" si="2"/>
        <v>7.8</v>
      </c>
      <c r="K15" s="6">
        <f t="shared" si="3"/>
        <v>6.7</v>
      </c>
    </row>
    <row r="16" spans="1:11" ht="12.75">
      <c r="A16" s="1">
        <v>14</v>
      </c>
      <c r="B16" s="6">
        <v>67</v>
      </c>
      <c r="C16" s="6">
        <v>80</v>
      </c>
      <c r="D16" s="8">
        <v>4</v>
      </c>
      <c r="E16" s="6">
        <v>4.3</v>
      </c>
      <c r="F16" s="4"/>
      <c r="G16" s="1">
        <v>14</v>
      </c>
      <c r="H16" s="8">
        <f t="shared" si="0"/>
        <v>69</v>
      </c>
      <c r="I16" s="8">
        <f t="shared" si="1"/>
        <v>82</v>
      </c>
      <c r="J16" s="8">
        <f t="shared" si="2"/>
        <v>7.2</v>
      </c>
      <c r="K16" s="6">
        <f t="shared" si="3"/>
        <v>6.8</v>
      </c>
    </row>
    <row r="17" spans="1:11" ht="12.75">
      <c r="A17" s="1">
        <v>15</v>
      </c>
      <c r="B17" s="6">
        <v>67</v>
      </c>
      <c r="C17" s="6">
        <v>82</v>
      </c>
      <c r="D17" s="8">
        <v>4.1</v>
      </c>
      <c r="E17" s="6">
        <v>4.7</v>
      </c>
      <c r="F17" s="4"/>
      <c r="G17" s="1">
        <v>15</v>
      </c>
      <c r="H17" s="8">
        <f t="shared" si="0"/>
        <v>69</v>
      </c>
      <c r="I17" s="8">
        <f t="shared" si="1"/>
        <v>84</v>
      </c>
      <c r="J17" s="8">
        <f t="shared" si="2"/>
        <v>7.3</v>
      </c>
      <c r="K17" s="6">
        <f t="shared" si="3"/>
        <v>7.2</v>
      </c>
    </row>
    <row r="18" spans="1:11" ht="12.75">
      <c r="A18" s="1">
        <v>16</v>
      </c>
      <c r="B18" s="6">
        <v>62</v>
      </c>
      <c r="C18" s="6">
        <v>84</v>
      </c>
      <c r="D18" s="8">
        <v>4.2</v>
      </c>
      <c r="E18" s="6">
        <v>4.8</v>
      </c>
      <c r="F18" s="4"/>
      <c r="G18" s="1">
        <v>16</v>
      </c>
      <c r="H18" s="8">
        <f t="shared" si="0"/>
        <v>64</v>
      </c>
      <c r="I18" s="8">
        <f t="shared" si="1"/>
        <v>86</v>
      </c>
      <c r="J18" s="8">
        <f t="shared" si="2"/>
        <v>7.4</v>
      </c>
      <c r="K18" s="6">
        <f t="shared" si="3"/>
        <v>7.3</v>
      </c>
    </row>
    <row r="19" spans="1:11" ht="12.75">
      <c r="A19" s="1">
        <v>17</v>
      </c>
      <c r="B19" s="6">
        <v>63</v>
      </c>
      <c r="C19" s="6">
        <v>84</v>
      </c>
      <c r="D19" s="8">
        <v>4.5</v>
      </c>
      <c r="E19" s="6">
        <v>4.9</v>
      </c>
      <c r="F19" s="4"/>
      <c r="G19" s="1">
        <v>17</v>
      </c>
      <c r="H19" s="8">
        <f t="shared" si="0"/>
        <v>65</v>
      </c>
      <c r="I19" s="8">
        <f t="shared" si="1"/>
        <v>86</v>
      </c>
      <c r="J19" s="8">
        <f t="shared" si="2"/>
        <v>7.7</v>
      </c>
      <c r="K19" s="6">
        <f t="shared" si="3"/>
        <v>7.4</v>
      </c>
    </row>
    <row r="20" spans="1:11" ht="12.75">
      <c r="A20" s="1">
        <v>18</v>
      </c>
      <c r="B20" s="6">
        <v>66</v>
      </c>
      <c r="C20" s="6">
        <v>87</v>
      </c>
      <c r="D20" s="8">
        <v>4</v>
      </c>
      <c r="E20" s="6">
        <v>5</v>
      </c>
      <c r="F20" s="4"/>
      <c r="G20" s="1">
        <v>18</v>
      </c>
      <c r="H20" s="8">
        <f t="shared" si="0"/>
        <v>68</v>
      </c>
      <c r="I20" s="8">
        <f t="shared" si="1"/>
        <v>89</v>
      </c>
      <c r="J20" s="8">
        <f t="shared" si="2"/>
        <v>7.2</v>
      </c>
      <c r="K20" s="6">
        <f t="shared" si="3"/>
        <v>7.5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thickBot="1">
      <c r="A22" s="11" t="s">
        <v>55</v>
      </c>
      <c r="B22" s="11"/>
      <c r="C22" s="11"/>
      <c r="D22" s="11"/>
      <c r="E22" s="11"/>
      <c r="G22" s="11" t="s">
        <v>56</v>
      </c>
      <c r="H22" s="11"/>
      <c r="I22" s="11"/>
      <c r="J22" s="11"/>
      <c r="K22" s="11"/>
    </row>
    <row r="23" spans="1:19" ht="14.25">
      <c r="A23" s="2" t="s">
        <v>5</v>
      </c>
      <c r="B23" s="2" t="s">
        <v>0</v>
      </c>
      <c r="C23" s="2" t="s">
        <v>1</v>
      </c>
      <c r="D23" s="2" t="s">
        <v>2</v>
      </c>
      <c r="E23" s="2" t="s">
        <v>3</v>
      </c>
      <c r="F23" s="3"/>
      <c r="G23" s="2" t="s">
        <v>5</v>
      </c>
      <c r="H23" s="2" t="s">
        <v>0</v>
      </c>
      <c r="I23" s="2" t="s">
        <v>1</v>
      </c>
      <c r="J23" s="2" t="s">
        <v>2</v>
      </c>
      <c r="K23" s="2" t="s">
        <v>3</v>
      </c>
      <c r="M23" s="33" t="s">
        <v>91</v>
      </c>
      <c r="N23" s="34"/>
      <c r="O23" s="34"/>
      <c r="P23" s="34"/>
      <c r="Q23" s="34"/>
      <c r="R23" s="34"/>
      <c r="S23" s="35"/>
    </row>
    <row r="24" spans="1:19" ht="12.75">
      <c r="A24" s="1">
        <v>1</v>
      </c>
      <c r="B24" s="6">
        <f>B3+3</f>
        <v>55</v>
      </c>
      <c r="C24" s="6">
        <f>C3-3</f>
        <v>69</v>
      </c>
      <c r="D24" s="6">
        <f>D3+1.5</f>
        <v>14.5</v>
      </c>
      <c r="E24" s="6">
        <f>E3+2</f>
        <v>4.7</v>
      </c>
      <c r="F24" s="4"/>
      <c r="G24" s="1">
        <v>1</v>
      </c>
      <c r="H24" s="8">
        <f>H3+3</f>
        <v>57</v>
      </c>
      <c r="I24" s="8">
        <f>I3+5</f>
        <v>79</v>
      </c>
      <c r="J24" s="8">
        <f>J3+2.9</f>
        <v>19.099999999999998</v>
      </c>
      <c r="K24" s="8">
        <f>K3+2.5</f>
        <v>7.7</v>
      </c>
      <c r="M24" s="36"/>
      <c r="N24" s="37"/>
      <c r="O24" s="37"/>
      <c r="P24" s="37"/>
      <c r="Q24" s="37"/>
      <c r="R24" s="37"/>
      <c r="S24" s="38"/>
    </row>
    <row r="25" spans="1:19" ht="12.75">
      <c r="A25" s="1">
        <v>2</v>
      </c>
      <c r="B25" s="6">
        <f aca="true" t="shared" si="4" ref="B25:B41">B4+3</f>
        <v>56</v>
      </c>
      <c r="C25" s="6">
        <f aca="true" t="shared" si="5" ref="C25:C41">C4-3</f>
        <v>71</v>
      </c>
      <c r="D25" s="6">
        <f aca="true" t="shared" si="6" ref="D25:D41">D4+1.5</f>
        <v>14</v>
      </c>
      <c r="E25" s="6">
        <f aca="true" t="shared" si="7" ref="E25:E41">E4+2</f>
        <v>4.8</v>
      </c>
      <c r="F25" s="4"/>
      <c r="G25" s="1">
        <v>2</v>
      </c>
      <c r="H25" s="8">
        <f aca="true" t="shared" si="8" ref="H25:H41">H4+3</f>
        <v>58</v>
      </c>
      <c r="I25" s="8">
        <f aca="true" t="shared" si="9" ref="I25:I41">I4+5</f>
        <v>81</v>
      </c>
      <c r="J25" s="8">
        <f aca="true" t="shared" si="10" ref="J25:J41">J4+2.9</f>
        <v>18.599999999999998</v>
      </c>
      <c r="K25" s="8">
        <f aca="true" t="shared" si="11" ref="K25:K41">K4+2.5</f>
        <v>7.8</v>
      </c>
      <c r="M25" s="36"/>
      <c r="N25" s="37"/>
      <c r="O25" s="37"/>
      <c r="P25" s="37"/>
      <c r="Q25" s="37"/>
      <c r="R25" s="37"/>
      <c r="S25" s="38"/>
    </row>
    <row r="26" spans="1:19" ht="12.75">
      <c r="A26" s="1">
        <v>3</v>
      </c>
      <c r="B26" s="6">
        <f t="shared" si="4"/>
        <v>53</v>
      </c>
      <c r="C26" s="6">
        <f t="shared" si="5"/>
        <v>69</v>
      </c>
      <c r="D26" s="6">
        <f t="shared" si="6"/>
        <v>13.5</v>
      </c>
      <c r="E26" s="6">
        <f t="shared" si="7"/>
        <v>5</v>
      </c>
      <c r="F26" s="4"/>
      <c r="G26" s="1">
        <v>3</v>
      </c>
      <c r="H26" s="8">
        <f t="shared" si="8"/>
        <v>55</v>
      </c>
      <c r="I26" s="8">
        <f t="shared" si="9"/>
        <v>79</v>
      </c>
      <c r="J26" s="8">
        <f t="shared" si="10"/>
        <v>18.099999999999998</v>
      </c>
      <c r="K26" s="8">
        <f t="shared" si="11"/>
        <v>8</v>
      </c>
      <c r="M26" s="36"/>
      <c r="N26" s="37"/>
      <c r="O26" s="37"/>
      <c r="P26" s="37"/>
      <c r="Q26" s="37"/>
      <c r="R26" s="37"/>
      <c r="S26" s="38"/>
    </row>
    <row r="27" spans="1:19" ht="12.75">
      <c r="A27" s="1">
        <v>4</v>
      </c>
      <c r="B27" s="6">
        <f t="shared" si="4"/>
        <v>54</v>
      </c>
      <c r="C27" s="6">
        <f t="shared" si="5"/>
        <v>70</v>
      </c>
      <c r="D27" s="6">
        <f t="shared" si="6"/>
        <v>12.5</v>
      </c>
      <c r="E27" s="6">
        <f t="shared" si="7"/>
        <v>5.2</v>
      </c>
      <c r="F27" s="4"/>
      <c r="G27" s="1">
        <v>4</v>
      </c>
      <c r="H27" s="8">
        <f t="shared" si="8"/>
        <v>56</v>
      </c>
      <c r="I27" s="8">
        <f t="shared" si="9"/>
        <v>80</v>
      </c>
      <c r="J27" s="8">
        <f t="shared" si="10"/>
        <v>17.099999999999998</v>
      </c>
      <c r="K27" s="8">
        <f t="shared" si="11"/>
        <v>8.2</v>
      </c>
      <c r="M27" s="36"/>
      <c r="N27" s="37"/>
      <c r="O27" s="37"/>
      <c r="P27" s="37"/>
      <c r="Q27" s="37"/>
      <c r="R27" s="37"/>
      <c r="S27" s="38"/>
    </row>
    <row r="28" spans="1:19" ht="12.75">
      <c r="A28" s="1">
        <v>5</v>
      </c>
      <c r="B28" s="6">
        <f t="shared" si="4"/>
        <v>57</v>
      </c>
      <c r="C28" s="6">
        <f t="shared" si="5"/>
        <v>67</v>
      </c>
      <c r="D28" s="6">
        <f t="shared" si="6"/>
        <v>11.6</v>
      </c>
      <c r="E28" s="6">
        <f t="shared" si="7"/>
        <v>5.2</v>
      </c>
      <c r="F28" s="4"/>
      <c r="G28" s="1">
        <v>5</v>
      </c>
      <c r="H28" s="8">
        <f t="shared" si="8"/>
        <v>59</v>
      </c>
      <c r="I28" s="8">
        <f t="shared" si="9"/>
        <v>77</v>
      </c>
      <c r="J28" s="8">
        <f t="shared" si="10"/>
        <v>16.2</v>
      </c>
      <c r="K28" s="8">
        <f t="shared" si="11"/>
        <v>8.2</v>
      </c>
      <c r="M28" s="36"/>
      <c r="N28" s="37"/>
      <c r="O28" s="37"/>
      <c r="P28" s="37"/>
      <c r="Q28" s="37"/>
      <c r="R28" s="37"/>
      <c r="S28" s="38"/>
    </row>
    <row r="29" spans="1:19" ht="12.75">
      <c r="A29" s="1">
        <v>6</v>
      </c>
      <c r="B29" s="6">
        <f t="shared" si="4"/>
        <v>58</v>
      </c>
      <c r="C29" s="6">
        <f t="shared" si="5"/>
        <v>64</v>
      </c>
      <c r="D29" s="6">
        <f t="shared" si="6"/>
        <v>10.5</v>
      </c>
      <c r="E29" s="6">
        <f t="shared" si="7"/>
        <v>5.3</v>
      </c>
      <c r="F29" s="4"/>
      <c r="G29" s="1">
        <v>6</v>
      </c>
      <c r="H29" s="8">
        <f t="shared" si="8"/>
        <v>60</v>
      </c>
      <c r="I29" s="8">
        <f t="shared" si="9"/>
        <v>74</v>
      </c>
      <c r="J29" s="8">
        <f t="shared" si="10"/>
        <v>15.1</v>
      </c>
      <c r="K29" s="8">
        <f t="shared" si="11"/>
        <v>8.3</v>
      </c>
      <c r="M29" s="36"/>
      <c r="N29" s="37"/>
      <c r="O29" s="37"/>
      <c r="P29" s="37"/>
      <c r="Q29" s="37"/>
      <c r="R29" s="37"/>
      <c r="S29" s="38"/>
    </row>
    <row r="30" spans="1:19" ht="13.5" thickBot="1">
      <c r="A30" s="1">
        <v>7</v>
      </c>
      <c r="B30" s="6">
        <f t="shared" si="4"/>
        <v>60</v>
      </c>
      <c r="C30" s="6">
        <f t="shared" si="5"/>
        <v>64</v>
      </c>
      <c r="D30" s="6">
        <f t="shared" si="6"/>
        <v>10</v>
      </c>
      <c r="E30" s="6">
        <f t="shared" si="7"/>
        <v>5.4</v>
      </c>
      <c r="F30" s="4"/>
      <c r="G30" s="1">
        <v>7</v>
      </c>
      <c r="H30" s="8">
        <f t="shared" si="8"/>
        <v>62</v>
      </c>
      <c r="I30" s="8">
        <f t="shared" si="9"/>
        <v>74</v>
      </c>
      <c r="J30" s="8">
        <f t="shared" si="10"/>
        <v>14.6</v>
      </c>
      <c r="K30" s="8">
        <f t="shared" si="11"/>
        <v>8.4</v>
      </c>
      <c r="M30" s="39"/>
      <c r="N30" s="40"/>
      <c r="O30" s="40"/>
      <c r="P30" s="40"/>
      <c r="Q30" s="40"/>
      <c r="R30" s="40"/>
      <c r="S30" s="41"/>
    </row>
    <row r="31" spans="1:11" ht="12.75">
      <c r="A31" s="1">
        <v>8</v>
      </c>
      <c r="B31" s="6">
        <f t="shared" si="4"/>
        <v>55</v>
      </c>
      <c r="C31" s="6">
        <f t="shared" si="5"/>
        <v>59</v>
      </c>
      <c r="D31" s="6">
        <f t="shared" si="6"/>
        <v>9.7</v>
      </c>
      <c r="E31" s="6">
        <f t="shared" si="7"/>
        <v>5.6</v>
      </c>
      <c r="F31" s="4"/>
      <c r="G31" s="1">
        <v>8</v>
      </c>
      <c r="H31" s="8">
        <f t="shared" si="8"/>
        <v>57</v>
      </c>
      <c r="I31" s="8">
        <f t="shared" si="9"/>
        <v>69</v>
      </c>
      <c r="J31" s="8">
        <f t="shared" si="10"/>
        <v>14.299999999999999</v>
      </c>
      <c r="K31" s="8">
        <f t="shared" si="11"/>
        <v>8.6</v>
      </c>
    </row>
    <row r="32" spans="1:11" ht="12.75">
      <c r="A32" s="1">
        <v>9</v>
      </c>
      <c r="B32" s="6">
        <f t="shared" si="4"/>
        <v>63</v>
      </c>
      <c r="C32" s="6">
        <f t="shared" si="5"/>
        <v>69</v>
      </c>
      <c r="D32" s="6">
        <f t="shared" si="6"/>
        <v>9.5</v>
      </c>
      <c r="E32" s="6">
        <f t="shared" si="7"/>
        <v>5.7</v>
      </c>
      <c r="F32" s="4"/>
      <c r="G32" s="1">
        <v>9</v>
      </c>
      <c r="H32" s="8">
        <f t="shared" si="8"/>
        <v>65</v>
      </c>
      <c r="I32" s="8">
        <f t="shared" si="9"/>
        <v>79</v>
      </c>
      <c r="J32" s="8">
        <f t="shared" si="10"/>
        <v>14.1</v>
      </c>
      <c r="K32" s="8">
        <f t="shared" si="11"/>
        <v>8.7</v>
      </c>
    </row>
    <row r="33" spans="1:11" ht="12.75">
      <c r="A33" s="1">
        <v>10</v>
      </c>
      <c r="B33" s="6">
        <f t="shared" si="4"/>
        <v>63</v>
      </c>
      <c r="C33" s="6">
        <f t="shared" si="5"/>
        <v>69</v>
      </c>
      <c r="D33" s="6">
        <f t="shared" si="6"/>
        <v>7</v>
      </c>
      <c r="E33" s="6">
        <f t="shared" si="7"/>
        <v>5.7</v>
      </c>
      <c r="F33" s="4"/>
      <c r="G33" s="1">
        <v>10</v>
      </c>
      <c r="H33" s="8">
        <f t="shared" si="8"/>
        <v>65</v>
      </c>
      <c r="I33" s="8">
        <f t="shared" si="9"/>
        <v>79</v>
      </c>
      <c r="J33" s="8">
        <f t="shared" si="10"/>
        <v>11.6</v>
      </c>
      <c r="K33" s="8">
        <f t="shared" si="11"/>
        <v>8.7</v>
      </c>
    </row>
    <row r="34" spans="1:11" ht="12.75">
      <c r="A34" s="1">
        <v>11</v>
      </c>
      <c r="B34" s="6">
        <f t="shared" si="4"/>
        <v>65</v>
      </c>
      <c r="C34" s="6">
        <f t="shared" si="5"/>
        <v>71</v>
      </c>
      <c r="D34" s="6">
        <f t="shared" si="6"/>
        <v>6.5</v>
      </c>
      <c r="E34" s="6">
        <f t="shared" si="7"/>
        <v>5.4</v>
      </c>
      <c r="F34" s="4"/>
      <c r="G34" s="1">
        <v>11</v>
      </c>
      <c r="H34" s="8">
        <f t="shared" si="8"/>
        <v>67</v>
      </c>
      <c r="I34" s="8">
        <f t="shared" si="9"/>
        <v>81</v>
      </c>
      <c r="J34" s="8">
        <f t="shared" si="10"/>
        <v>11.1</v>
      </c>
      <c r="K34" s="8">
        <f t="shared" si="11"/>
        <v>8.4</v>
      </c>
    </row>
    <row r="35" spans="1:11" ht="12.75">
      <c r="A35" s="1">
        <v>12</v>
      </c>
      <c r="B35" s="6">
        <f t="shared" si="4"/>
        <v>67</v>
      </c>
      <c r="C35" s="6">
        <f t="shared" si="5"/>
        <v>72</v>
      </c>
      <c r="D35" s="6">
        <f t="shared" si="6"/>
        <v>6.2</v>
      </c>
      <c r="E35" s="6">
        <f t="shared" si="7"/>
        <v>6</v>
      </c>
      <c r="F35" s="4"/>
      <c r="G35" s="1">
        <v>12</v>
      </c>
      <c r="H35" s="8">
        <f t="shared" si="8"/>
        <v>69</v>
      </c>
      <c r="I35" s="8">
        <f t="shared" si="9"/>
        <v>82</v>
      </c>
      <c r="J35" s="8">
        <f t="shared" si="10"/>
        <v>10.8</v>
      </c>
      <c r="K35" s="8">
        <f t="shared" si="11"/>
        <v>9</v>
      </c>
    </row>
    <row r="36" spans="1:11" ht="12.75">
      <c r="A36" s="1">
        <v>13</v>
      </c>
      <c r="B36" s="6">
        <f t="shared" si="4"/>
        <v>68</v>
      </c>
      <c r="C36" s="6">
        <f t="shared" si="5"/>
        <v>73</v>
      </c>
      <c r="D36" s="6">
        <f t="shared" si="6"/>
        <v>6.1</v>
      </c>
      <c r="E36" s="6">
        <f t="shared" si="7"/>
        <v>6.2</v>
      </c>
      <c r="F36" s="4"/>
      <c r="G36" s="1">
        <v>13</v>
      </c>
      <c r="H36" s="8">
        <f t="shared" si="8"/>
        <v>70</v>
      </c>
      <c r="I36" s="8">
        <f t="shared" si="9"/>
        <v>83</v>
      </c>
      <c r="J36" s="8">
        <f t="shared" si="10"/>
        <v>10.7</v>
      </c>
      <c r="K36" s="8">
        <f t="shared" si="11"/>
        <v>9.2</v>
      </c>
    </row>
    <row r="37" spans="1:11" ht="12.75">
      <c r="A37" s="1">
        <v>14</v>
      </c>
      <c r="B37" s="6">
        <f t="shared" si="4"/>
        <v>70</v>
      </c>
      <c r="C37" s="6">
        <f t="shared" si="5"/>
        <v>77</v>
      </c>
      <c r="D37" s="6">
        <f t="shared" si="6"/>
        <v>5.5</v>
      </c>
      <c r="E37" s="6">
        <f t="shared" si="7"/>
        <v>6.3</v>
      </c>
      <c r="F37" s="4"/>
      <c r="G37" s="1">
        <v>14</v>
      </c>
      <c r="H37" s="8">
        <f t="shared" si="8"/>
        <v>72</v>
      </c>
      <c r="I37" s="8">
        <f t="shared" si="9"/>
        <v>87</v>
      </c>
      <c r="J37" s="8">
        <f t="shared" si="10"/>
        <v>10.1</v>
      </c>
      <c r="K37" s="8">
        <f t="shared" si="11"/>
        <v>9.3</v>
      </c>
    </row>
    <row r="38" spans="1:11" ht="12.75">
      <c r="A38" s="1">
        <v>15</v>
      </c>
      <c r="B38" s="6">
        <f t="shared" si="4"/>
        <v>70</v>
      </c>
      <c r="C38" s="6">
        <f t="shared" si="5"/>
        <v>79</v>
      </c>
      <c r="D38" s="6">
        <f t="shared" si="6"/>
        <v>5.6</v>
      </c>
      <c r="E38" s="6">
        <f t="shared" si="7"/>
        <v>6.7</v>
      </c>
      <c r="F38" s="4"/>
      <c r="G38" s="1">
        <v>15</v>
      </c>
      <c r="H38" s="8">
        <f t="shared" si="8"/>
        <v>72</v>
      </c>
      <c r="I38" s="8">
        <f t="shared" si="9"/>
        <v>89</v>
      </c>
      <c r="J38" s="8">
        <f t="shared" si="10"/>
        <v>10.2</v>
      </c>
      <c r="K38" s="8">
        <f t="shared" si="11"/>
        <v>9.7</v>
      </c>
    </row>
    <row r="39" spans="1:11" ht="12.75">
      <c r="A39" s="1">
        <v>16</v>
      </c>
      <c r="B39" s="6">
        <f t="shared" si="4"/>
        <v>65</v>
      </c>
      <c r="C39" s="6">
        <f t="shared" si="5"/>
        <v>81</v>
      </c>
      <c r="D39" s="6">
        <f t="shared" si="6"/>
        <v>5.7</v>
      </c>
      <c r="E39" s="6">
        <f t="shared" si="7"/>
        <v>6.8</v>
      </c>
      <c r="F39" s="4"/>
      <c r="G39" s="1">
        <v>16</v>
      </c>
      <c r="H39" s="8">
        <f t="shared" si="8"/>
        <v>67</v>
      </c>
      <c r="I39" s="8">
        <f t="shared" si="9"/>
        <v>91</v>
      </c>
      <c r="J39" s="8">
        <f t="shared" si="10"/>
        <v>10.3</v>
      </c>
      <c r="K39" s="8">
        <f t="shared" si="11"/>
        <v>9.8</v>
      </c>
    </row>
    <row r="40" spans="1:11" ht="12.75">
      <c r="A40" s="1">
        <v>17</v>
      </c>
      <c r="B40" s="6">
        <f t="shared" si="4"/>
        <v>66</v>
      </c>
      <c r="C40" s="6">
        <f t="shared" si="5"/>
        <v>81</v>
      </c>
      <c r="D40" s="6">
        <f t="shared" si="6"/>
        <v>6</v>
      </c>
      <c r="E40" s="6">
        <f t="shared" si="7"/>
        <v>6.9</v>
      </c>
      <c r="F40" s="4"/>
      <c r="G40" s="1">
        <v>17</v>
      </c>
      <c r="H40" s="8">
        <f t="shared" si="8"/>
        <v>68</v>
      </c>
      <c r="I40" s="8">
        <f t="shared" si="9"/>
        <v>91</v>
      </c>
      <c r="J40" s="8">
        <f t="shared" si="10"/>
        <v>10.6</v>
      </c>
      <c r="K40" s="8">
        <f t="shared" si="11"/>
        <v>9.9</v>
      </c>
    </row>
    <row r="41" spans="1:11" ht="12.75">
      <c r="A41" s="1">
        <v>18</v>
      </c>
      <c r="B41" s="6">
        <f t="shared" si="4"/>
        <v>69</v>
      </c>
      <c r="C41" s="6">
        <f t="shared" si="5"/>
        <v>84</v>
      </c>
      <c r="D41" s="6">
        <f t="shared" si="6"/>
        <v>5.5</v>
      </c>
      <c r="E41" s="6">
        <f t="shared" si="7"/>
        <v>7</v>
      </c>
      <c r="F41" s="4"/>
      <c r="G41" s="1">
        <v>18</v>
      </c>
      <c r="H41" s="8">
        <f t="shared" si="8"/>
        <v>71</v>
      </c>
      <c r="I41" s="8">
        <f t="shared" si="9"/>
        <v>94</v>
      </c>
      <c r="J41" s="8">
        <f t="shared" si="10"/>
        <v>10.1</v>
      </c>
      <c r="K41" s="8">
        <f t="shared" si="11"/>
        <v>10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 thickBot="1">
      <c r="A43" s="11" t="s">
        <v>57</v>
      </c>
      <c r="B43" s="11"/>
      <c r="C43" s="11"/>
      <c r="D43" s="11"/>
      <c r="E43" s="11"/>
      <c r="G43" s="11" t="s">
        <v>58</v>
      </c>
      <c r="H43" s="11"/>
      <c r="I43" s="11"/>
      <c r="J43" s="11"/>
      <c r="K43" s="11"/>
    </row>
    <row r="44" spans="1:19" ht="14.25">
      <c r="A44" s="2" t="s">
        <v>5</v>
      </c>
      <c r="B44" s="2" t="s">
        <v>0</v>
      </c>
      <c r="C44" s="2" t="s">
        <v>1</v>
      </c>
      <c r="D44" s="2" t="s">
        <v>2</v>
      </c>
      <c r="E44" s="2" t="s">
        <v>3</v>
      </c>
      <c r="F44" s="3"/>
      <c r="G44" s="2" t="s">
        <v>5</v>
      </c>
      <c r="H44" s="2" t="s">
        <v>0</v>
      </c>
      <c r="I44" s="2" t="s">
        <v>1</v>
      </c>
      <c r="J44" s="2" t="s">
        <v>2</v>
      </c>
      <c r="K44" s="2" t="s">
        <v>3</v>
      </c>
      <c r="M44" s="33" t="s">
        <v>91</v>
      </c>
      <c r="N44" s="34"/>
      <c r="O44" s="34"/>
      <c r="P44" s="34"/>
      <c r="Q44" s="34"/>
      <c r="R44" s="34"/>
      <c r="S44" s="35"/>
    </row>
    <row r="45" spans="1:19" ht="12.75">
      <c r="A45" s="1">
        <v>1</v>
      </c>
      <c r="B45" s="6">
        <f>B24+4.5</f>
        <v>59.5</v>
      </c>
      <c r="C45" s="6">
        <f>C3+3</f>
        <v>75</v>
      </c>
      <c r="D45" s="6">
        <f>D3-3.2</f>
        <v>9.8</v>
      </c>
      <c r="E45" s="6">
        <f>E24+1.5</f>
        <v>6.2</v>
      </c>
      <c r="F45" s="4"/>
      <c r="G45" s="1">
        <v>1</v>
      </c>
      <c r="H45" s="6">
        <f>B45+6</f>
        <v>65.5</v>
      </c>
      <c r="I45" s="6">
        <f>C45-2</f>
        <v>73</v>
      </c>
      <c r="J45" s="6">
        <f>D45+3.7</f>
        <v>13.5</v>
      </c>
      <c r="K45" s="6">
        <f>E45-2.5</f>
        <v>3.7</v>
      </c>
      <c r="L45" s="4"/>
      <c r="M45" s="36"/>
      <c r="N45" s="37"/>
      <c r="O45" s="37"/>
      <c r="P45" s="37"/>
      <c r="Q45" s="37"/>
      <c r="R45" s="37"/>
      <c r="S45" s="38"/>
    </row>
    <row r="46" spans="1:19" ht="12.75">
      <c r="A46" s="1">
        <v>2</v>
      </c>
      <c r="B46" s="6">
        <f aca="true" t="shared" si="12" ref="B46:B62">B25+4.5</f>
        <v>60.5</v>
      </c>
      <c r="C46" s="6">
        <f aca="true" t="shared" si="13" ref="C46:C62">C4+3</f>
        <v>77</v>
      </c>
      <c r="D46" s="6">
        <f aca="true" t="shared" si="14" ref="D46:D62">D4-3.2</f>
        <v>9.3</v>
      </c>
      <c r="E46" s="6">
        <f aca="true" t="shared" si="15" ref="E46:E62">E25+1.5</f>
        <v>6.3</v>
      </c>
      <c r="F46" s="4"/>
      <c r="G46" s="1">
        <v>2</v>
      </c>
      <c r="H46" s="6">
        <f aca="true" t="shared" si="16" ref="H46:H62">B46+6</f>
        <v>66.5</v>
      </c>
      <c r="I46" s="6">
        <f aca="true" t="shared" si="17" ref="I46:I62">C46-2</f>
        <v>75</v>
      </c>
      <c r="J46" s="6">
        <f aca="true" t="shared" si="18" ref="J46:J62">D46+3.7</f>
        <v>13</v>
      </c>
      <c r="K46" s="6">
        <f aca="true" t="shared" si="19" ref="K46:K62">E46-2.5</f>
        <v>3.8</v>
      </c>
      <c r="L46" s="4"/>
      <c r="M46" s="36"/>
      <c r="N46" s="37"/>
      <c r="O46" s="37"/>
      <c r="P46" s="37"/>
      <c r="Q46" s="37"/>
      <c r="R46" s="37"/>
      <c r="S46" s="38"/>
    </row>
    <row r="47" spans="1:19" ht="12.75">
      <c r="A47" s="1">
        <v>3</v>
      </c>
      <c r="B47" s="6">
        <f t="shared" si="12"/>
        <v>57.5</v>
      </c>
      <c r="C47" s="6">
        <f t="shared" si="13"/>
        <v>75</v>
      </c>
      <c r="D47" s="6">
        <f t="shared" si="14"/>
        <v>8.8</v>
      </c>
      <c r="E47" s="6">
        <f t="shared" si="15"/>
        <v>6.5</v>
      </c>
      <c r="F47" s="4"/>
      <c r="G47" s="1">
        <v>3</v>
      </c>
      <c r="H47" s="6">
        <f t="shared" si="16"/>
        <v>63.5</v>
      </c>
      <c r="I47" s="6">
        <f t="shared" si="17"/>
        <v>73</v>
      </c>
      <c r="J47" s="6">
        <f t="shared" si="18"/>
        <v>12.5</v>
      </c>
      <c r="K47" s="6">
        <f t="shared" si="19"/>
        <v>4</v>
      </c>
      <c r="L47" s="4"/>
      <c r="M47" s="36"/>
      <c r="N47" s="37"/>
      <c r="O47" s="37"/>
      <c r="P47" s="37"/>
      <c r="Q47" s="37"/>
      <c r="R47" s="37"/>
      <c r="S47" s="38"/>
    </row>
    <row r="48" spans="1:19" ht="12.75">
      <c r="A48" s="1">
        <v>4</v>
      </c>
      <c r="B48" s="6">
        <f t="shared" si="12"/>
        <v>58.5</v>
      </c>
      <c r="C48" s="6">
        <f t="shared" si="13"/>
        <v>76</v>
      </c>
      <c r="D48" s="6">
        <f t="shared" si="14"/>
        <v>7.8</v>
      </c>
      <c r="E48" s="6">
        <f t="shared" si="15"/>
        <v>6.7</v>
      </c>
      <c r="F48" s="4"/>
      <c r="G48" s="1">
        <v>4</v>
      </c>
      <c r="H48" s="6">
        <f t="shared" si="16"/>
        <v>64.5</v>
      </c>
      <c r="I48" s="6">
        <f t="shared" si="17"/>
        <v>74</v>
      </c>
      <c r="J48" s="6">
        <f t="shared" si="18"/>
        <v>11.5</v>
      </c>
      <c r="K48" s="6">
        <f t="shared" si="19"/>
        <v>4.2</v>
      </c>
      <c r="L48" s="4"/>
      <c r="M48" s="36"/>
      <c r="N48" s="37"/>
      <c r="O48" s="37"/>
      <c r="P48" s="37"/>
      <c r="Q48" s="37"/>
      <c r="R48" s="37"/>
      <c r="S48" s="38"/>
    </row>
    <row r="49" spans="1:19" ht="12.75">
      <c r="A49" s="1">
        <v>5</v>
      </c>
      <c r="B49" s="6">
        <f t="shared" si="12"/>
        <v>61.5</v>
      </c>
      <c r="C49" s="6">
        <f t="shared" si="13"/>
        <v>73</v>
      </c>
      <c r="D49" s="6">
        <f t="shared" si="14"/>
        <v>6.8999999999999995</v>
      </c>
      <c r="E49" s="6">
        <f t="shared" si="15"/>
        <v>6.7</v>
      </c>
      <c r="F49" s="4"/>
      <c r="G49" s="1">
        <v>5</v>
      </c>
      <c r="H49" s="6">
        <f t="shared" si="16"/>
        <v>67.5</v>
      </c>
      <c r="I49" s="6">
        <f t="shared" si="17"/>
        <v>71</v>
      </c>
      <c r="J49" s="6">
        <f t="shared" si="18"/>
        <v>10.6</v>
      </c>
      <c r="K49" s="6">
        <f t="shared" si="19"/>
        <v>4.2</v>
      </c>
      <c r="L49" s="4"/>
      <c r="M49" s="36"/>
      <c r="N49" s="37"/>
      <c r="O49" s="37"/>
      <c r="P49" s="37"/>
      <c r="Q49" s="37"/>
      <c r="R49" s="37"/>
      <c r="S49" s="38"/>
    </row>
    <row r="50" spans="1:19" ht="12.75">
      <c r="A50" s="1">
        <v>6</v>
      </c>
      <c r="B50" s="6">
        <f t="shared" si="12"/>
        <v>62.5</v>
      </c>
      <c r="C50" s="6">
        <f t="shared" si="13"/>
        <v>70</v>
      </c>
      <c r="D50" s="6">
        <f t="shared" si="14"/>
        <v>5.8</v>
      </c>
      <c r="E50" s="6">
        <f t="shared" si="15"/>
        <v>6.8</v>
      </c>
      <c r="F50" s="4"/>
      <c r="G50" s="1">
        <v>6</v>
      </c>
      <c r="H50" s="6">
        <f t="shared" si="16"/>
        <v>68.5</v>
      </c>
      <c r="I50" s="6">
        <f t="shared" si="17"/>
        <v>68</v>
      </c>
      <c r="J50" s="6">
        <f t="shared" si="18"/>
        <v>9.5</v>
      </c>
      <c r="K50" s="6">
        <f t="shared" si="19"/>
        <v>4.3</v>
      </c>
      <c r="L50" s="4"/>
      <c r="M50" s="36"/>
      <c r="N50" s="37"/>
      <c r="O50" s="37"/>
      <c r="P50" s="37"/>
      <c r="Q50" s="37"/>
      <c r="R50" s="37"/>
      <c r="S50" s="38"/>
    </row>
    <row r="51" spans="1:19" ht="13.5" thickBot="1">
      <c r="A51" s="1">
        <v>7</v>
      </c>
      <c r="B51" s="6">
        <f t="shared" si="12"/>
        <v>64.5</v>
      </c>
      <c r="C51" s="6">
        <f t="shared" si="13"/>
        <v>70</v>
      </c>
      <c r="D51" s="6">
        <f t="shared" si="14"/>
        <v>5.3</v>
      </c>
      <c r="E51" s="6">
        <f t="shared" si="15"/>
        <v>6.9</v>
      </c>
      <c r="F51" s="4"/>
      <c r="G51" s="1">
        <v>7</v>
      </c>
      <c r="H51" s="6">
        <f t="shared" si="16"/>
        <v>70.5</v>
      </c>
      <c r="I51" s="6">
        <f t="shared" si="17"/>
        <v>68</v>
      </c>
      <c r="J51" s="6">
        <f t="shared" si="18"/>
        <v>9</v>
      </c>
      <c r="K51" s="6">
        <f t="shared" si="19"/>
        <v>4.4</v>
      </c>
      <c r="L51" s="4"/>
      <c r="M51" s="39"/>
      <c r="N51" s="40"/>
      <c r="O51" s="40"/>
      <c r="P51" s="40"/>
      <c r="Q51" s="40"/>
      <c r="R51" s="40"/>
      <c r="S51" s="41"/>
    </row>
    <row r="52" spans="1:12" ht="12.75">
      <c r="A52" s="1">
        <v>8</v>
      </c>
      <c r="B52" s="6">
        <f t="shared" si="12"/>
        <v>59.5</v>
      </c>
      <c r="C52" s="6">
        <f t="shared" si="13"/>
        <v>65</v>
      </c>
      <c r="D52" s="6">
        <f t="shared" si="14"/>
        <v>4.999999999999999</v>
      </c>
      <c r="E52" s="6">
        <f t="shared" si="15"/>
        <v>7.1</v>
      </c>
      <c r="F52" s="4"/>
      <c r="G52" s="1">
        <v>8</v>
      </c>
      <c r="H52" s="6">
        <f t="shared" si="16"/>
        <v>65.5</v>
      </c>
      <c r="I52" s="6">
        <f t="shared" si="17"/>
        <v>63</v>
      </c>
      <c r="J52" s="6">
        <f t="shared" si="18"/>
        <v>8.7</v>
      </c>
      <c r="K52" s="6">
        <f t="shared" si="19"/>
        <v>4.6</v>
      </c>
      <c r="L52" s="4"/>
    </row>
    <row r="53" spans="1:12" ht="12.75">
      <c r="A53" s="1">
        <v>9</v>
      </c>
      <c r="B53" s="6">
        <f t="shared" si="12"/>
        <v>67.5</v>
      </c>
      <c r="C53" s="6">
        <f t="shared" si="13"/>
        <v>75</v>
      </c>
      <c r="D53" s="6">
        <f t="shared" si="14"/>
        <v>4.8</v>
      </c>
      <c r="E53" s="6">
        <f t="shared" si="15"/>
        <v>7.2</v>
      </c>
      <c r="F53" s="4"/>
      <c r="G53" s="1">
        <v>9</v>
      </c>
      <c r="H53" s="6">
        <f t="shared" si="16"/>
        <v>73.5</v>
      </c>
      <c r="I53" s="6">
        <f t="shared" si="17"/>
        <v>73</v>
      </c>
      <c r="J53" s="6">
        <f t="shared" si="18"/>
        <v>8.5</v>
      </c>
      <c r="K53" s="6">
        <f t="shared" si="19"/>
        <v>4.7</v>
      </c>
      <c r="L53" s="4"/>
    </row>
    <row r="54" spans="1:12" ht="12.75">
      <c r="A54" s="1">
        <v>10</v>
      </c>
      <c r="B54" s="6">
        <f t="shared" si="12"/>
        <v>67.5</v>
      </c>
      <c r="C54" s="6">
        <f t="shared" si="13"/>
        <v>75</v>
      </c>
      <c r="D54" s="6">
        <f t="shared" si="14"/>
        <v>2.3</v>
      </c>
      <c r="E54" s="6">
        <f t="shared" si="15"/>
        <v>7.2</v>
      </c>
      <c r="F54" s="4"/>
      <c r="G54" s="1">
        <v>10</v>
      </c>
      <c r="H54" s="6">
        <f t="shared" si="16"/>
        <v>73.5</v>
      </c>
      <c r="I54" s="6">
        <f t="shared" si="17"/>
        <v>73</v>
      </c>
      <c r="J54" s="6">
        <f t="shared" si="18"/>
        <v>6</v>
      </c>
      <c r="K54" s="6">
        <f t="shared" si="19"/>
        <v>4.7</v>
      </c>
      <c r="L54" s="4"/>
    </row>
    <row r="55" spans="1:12" ht="12.75">
      <c r="A55" s="1">
        <v>11</v>
      </c>
      <c r="B55" s="6">
        <f t="shared" si="12"/>
        <v>69.5</v>
      </c>
      <c r="C55" s="6">
        <f t="shared" si="13"/>
        <v>77</v>
      </c>
      <c r="D55" s="6">
        <f t="shared" si="14"/>
        <v>1.7999999999999998</v>
      </c>
      <c r="E55" s="6">
        <f t="shared" si="15"/>
        <v>6.9</v>
      </c>
      <c r="F55" s="4"/>
      <c r="G55" s="1">
        <v>11</v>
      </c>
      <c r="H55" s="6">
        <f t="shared" si="16"/>
        <v>75.5</v>
      </c>
      <c r="I55" s="6">
        <f t="shared" si="17"/>
        <v>75</v>
      </c>
      <c r="J55" s="6">
        <f t="shared" si="18"/>
        <v>5.5</v>
      </c>
      <c r="K55" s="6">
        <f t="shared" si="19"/>
        <v>4.4</v>
      </c>
      <c r="L55" s="4"/>
    </row>
    <row r="56" spans="1:14" ht="12.75">
      <c r="A56" s="1">
        <v>12</v>
      </c>
      <c r="B56" s="6">
        <f t="shared" si="12"/>
        <v>71.5</v>
      </c>
      <c r="C56" s="6">
        <f t="shared" si="13"/>
        <v>78</v>
      </c>
      <c r="D56" s="6">
        <f t="shared" si="14"/>
        <v>1.5</v>
      </c>
      <c r="E56" s="6">
        <f t="shared" si="15"/>
        <v>7.5</v>
      </c>
      <c r="F56" s="4"/>
      <c r="G56" s="1">
        <v>12</v>
      </c>
      <c r="H56" s="6">
        <f t="shared" si="16"/>
        <v>77.5</v>
      </c>
      <c r="I56" s="6">
        <f t="shared" si="17"/>
        <v>76</v>
      </c>
      <c r="J56" s="6">
        <f t="shared" si="18"/>
        <v>5.2</v>
      </c>
      <c r="K56" s="6">
        <f t="shared" si="19"/>
        <v>5</v>
      </c>
      <c r="L56" s="4"/>
      <c r="N56" s="42"/>
    </row>
    <row r="57" spans="1:12" ht="12.75">
      <c r="A57" s="1">
        <v>13</v>
      </c>
      <c r="B57" s="6">
        <f t="shared" si="12"/>
        <v>72.5</v>
      </c>
      <c r="C57" s="6">
        <f t="shared" si="13"/>
        <v>79</v>
      </c>
      <c r="D57" s="6">
        <f t="shared" si="14"/>
        <v>1.3999999999999995</v>
      </c>
      <c r="E57" s="6">
        <f t="shared" si="15"/>
        <v>7.7</v>
      </c>
      <c r="F57" s="4"/>
      <c r="G57" s="1">
        <v>13</v>
      </c>
      <c r="H57" s="6">
        <f t="shared" si="16"/>
        <v>78.5</v>
      </c>
      <c r="I57" s="6">
        <f t="shared" si="17"/>
        <v>77</v>
      </c>
      <c r="J57" s="6">
        <f t="shared" si="18"/>
        <v>5.1</v>
      </c>
      <c r="K57" s="6">
        <f t="shared" si="19"/>
        <v>5.2</v>
      </c>
      <c r="L57" s="4"/>
    </row>
    <row r="58" spans="1:12" ht="12.75">
      <c r="A58" s="1">
        <v>14</v>
      </c>
      <c r="B58" s="6">
        <f t="shared" si="12"/>
        <v>74.5</v>
      </c>
      <c r="C58" s="6">
        <f t="shared" si="13"/>
        <v>83</v>
      </c>
      <c r="D58" s="6">
        <f t="shared" si="14"/>
        <v>0.7999999999999998</v>
      </c>
      <c r="E58" s="6">
        <f t="shared" si="15"/>
        <v>7.8</v>
      </c>
      <c r="F58" s="4"/>
      <c r="G58" s="1">
        <v>14</v>
      </c>
      <c r="H58" s="6">
        <f t="shared" si="16"/>
        <v>80.5</v>
      </c>
      <c r="I58" s="6">
        <f t="shared" si="17"/>
        <v>81</v>
      </c>
      <c r="J58" s="6">
        <f t="shared" si="18"/>
        <v>4.5</v>
      </c>
      <c r="K58" s="6">
        <f t="shared" si="19"/>
        <v>5.3</v>
      </c>
      <c r="L58" s="4"/>
    </row>
    <row r="59" spans="1:12" ht="12.75">
      <c r="A59" s="1">
        <v>15</v>
      </c>
      <c r="B59" s="6">
        <f t="shared" si="12"/>
        <v>74.5</v>
      </c>
      <c r="C59" s="6">
        <f t="shared" si="13"/>
        <v>85</v>
      </c>
      <c r="D59" s="6">
        <f t="shared" si="14"/>
        <v>0.8999999999999995</v>
      </c>
      <c r="E59" s="6">
        <f t="shared" si="15"/>
        <v>8.2</v>
      </c>
      <c r="F59" s="4"/>
      <c r="G59" s="1">
        <v>15</v>
      </c>
      <c r="H59" s="6">
        <f t="shared" si="16"/>
        <v>80.5</v>
      </c>
      <c r="I59" s="6">
        <f t="shared" si="17"/>
        <v>83</v>
      </c>
      <c r="J59" s="6">
        <f t="shared" si="18"/>
        <v>4.6</v>
      </c>
      <c r="K59" s="6">
        <f t="shared" si="19"/>
        <v>5.699999999999999</v>
      </c>
      <c r="L59" s="4"/>
    </row>
    <row r="60" spans="1:16" ht="12.75">
      <c r="A60" s="1">
        <v>16</v>
      </c>
      <c r="B60" s="6">
        <f t="shared" si="12"/>
        <v>69.5</v>
      </c>
      <c r="C60" s="6">
        <f t="shared" si="13"/>
        <v>87</v>
      </c>
      <c r="D60" s="6">
        <f t="shared" si="14"/>
        <v>1</v>
      </c>
      <c r="E60" s="6">
        <f t="shared" si="15"/>
        <v>8.3</v>
      </c>
      <c r="F60" s="4"/>
      <c r="G60" s="1">
        <v>16</v>
      </c>
      <c r="H60" s="6">
        <f t="shared" si="16"/>
        <v>75.5</v>
      </c>
      <c r="I60" s="6">
        <f t="shared" si="17"/>
        <v>85</v>
      </c>
      <c r="J60" s="6">
        <f t="shared" si="18"/>
        <v>4.7</v>
      </c>
      <c r="K60" s="6">
        <f t="shared" si="19"/>
        <v>5.800000000000001</v>
      </c>
      <c r="L60" s="4"/>
      <c r="P60" s="42"/>
    </row>
    <row r="61" spans="1:12" ht="12.75">
      <c r="A61" s="1">
        <v>17</v>
      </c>
      <c r="B61" s="6">
        <f t="shared" si="12"/>
        <v>70.5</v>
      </c>
      <c r="C61" s="6">
        <f t="shared" si="13"/>
        <v>87</v>
      </c>
      <c r="D61" s="6">
        <f t="shared" si="14"/>
        <v>1.2999999999999998</v>
      </c>
      <c r="E61" s="6">
        <f t="shared" si="15"/>
        <v>8.4</v>
      </c>
      <c r="F61" s="4"/>
      <c r="G61" s="1">
        <v>17</v>
      </c>
      <c r="H61" s="6">
        <f t="shared" si="16"/>
        <v>76.5</v>
      </c>
      <c r="I61" s="6">
        <f t="shared" si="17"/>
        <v>85</v>
      </c>
      <c r="J61" s="6">
        <f t="shared" si="18"/>
        <v>5</v>
      </c>
      <c r="K61" s="6">
        <f t="shared" si="19"/>
        <v>5.9</v>
      </c>
      <c r="L61" s="4"/>
    </row>
    <row r="62" spans="1:12" ht="12.75">
      <c r="A62" s="1">
        <v>18</v>
      </c>
      <c r="B62" s="6">
        <f t="shared" si="12"/>
        <v>73.5</v>
      </c>
      <c r="C62" s="6">
        <f t="shared" si="13"/>
        <v>90</v>
      </c>
      <c r="D62" s="6">
        <f t="shared" si="14"/>
        <v>0.7999999999999998</v>
      </c>
      <c r="E62" s="6">
        <f t="shared" si="15"/>
        <v>8.5</v>
      </c>
      <c r="F62" s="4"/>
      <c r="G62" s="1">
        <v>18</v>
      </c>
      <c r="H62" s="6">
        <f t="shared" si="16"/>
        <v>79.5</v>
      </c>
      <c r="I62" s="6">
        <f t="shared" si="17"/>
        <v>88</v>
      </c>
      <c r="J62" s="6">
        <f t="shared" si="18"/>
        <v>4.5</v>
      </c>
      <c r="K62" s="6">
        <f t="shared" si="19"/>
        <v>6</v>
      </c>
      <c r="L62" s="4"/>
    </row>
    <row r="63" ht="12.75">
      <c r="E63" s="10"/>
    </row>
  </sheetData>
  <mergeCells count="9">
    <mergeCell ref="M2:S9"/>
    <mergeCell ref="M23:S30"/>
    <mergeCell ref="M44:S51"/>
    <mergeCell ref="A43:E43"/>
    <mergeCell ref="G43:K43"/>
    <mergeCell ref="B1:E1"/>
    <mergeCell ref="G1:K1"/>
    <mergeCell ref="A22:E22"/>
    <mergeCell ref="G22:K22"/>
  </mergeCells>
  <printOptions/>
  <pageMargins left="0.6692913385826772" right="0.5905511811023623" top="0.3937007874015748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2010-03-15T10:25:49Z</cp:lastPrinted>
  <dcterms:created xsi:type="dcterms:W3CDTF">2006-01-27T06:55:35Z</dcterms:created>
  <dcterms:modified xsi:type="dcterms:W3CDTF">2010-03-15T10:53:44Z</dcterms:modified>
  <cp:category/>
  <cp:version/>
  <cp:contentType/>
  <cp:contentStatus/>
</cp:coreProperties>
</file>